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tables/table3.xml" ContentType="application/vnd.openxmlformats-officedocument.spreadsheetml.table+xml"/>
  <Override PartName="/xl/comments4.xml" ContentType="application/vnd.openxmlformats-officedocument.spreadsheetml.comments+xml"/>
  <Override PartName="/xl/tables/table4.xml" ContentType="application/vnd.openxmlformats-officedocument.spreadsheetml.table+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H:\Homepage Formulare\2025 Gendergerecht geändert u hochgeladen\I Finanzwesen\"/>
    </mc:Choice>
  </mc:AlternateContent>
  <xr:revisionPtr revIDLastSave="0" documentId="8_{72FF071F-61CE-405E-93B8-92ABE9EB3DFF}" xr6:coauthVersionLast="47" xr6:coauthVersionMax="47" xr10:uidLastSave="{00000000-0000-0000-0000-000000000000}"/>
  <workbookProtection workbookAlgorithmName="SHA-512" workbookHashValue="aJLjrtVuRLtwK4WXtIGIExej5SC8avVo/KtLV7zLVVvYbkkEX2sYMBuoTCF2LtldxAyTkYP7CI3QIBaqhglk9g==" workbookSaltValue="VfY7yyOAPegOg+Cbwg+Jyw==" workbookSpinCount="100000" lockStructure="1"/>
  <bookViews>
    <workbookView xWindow="768" yWindow="768" windowWidth="23040" windowHeight="12120" tabRatio="764" xr2:uid="{00000000-000D-0000-FFFF-FFFF00000000}"/>
  </bookViews>
  <sheets>
    <sheet name="Deckblatt" sheetId="6" r:id="rId1"/>
    <sheet name="Kassenbuch Seite 1" sheetId="7" r:id="rId2"/>
    <sheet name="Kassenbuch Seite 2" sheetId="8" r:id="rId3"/>
    <sheet name="Kassenbuch Seite 3" sheetId="9" r:id="rId4"/>
    <sheet name="Kassenbuch Seite 4" sheetId="10" r:id="rId5"/>
    <sheet name="Kassenaufnahmeprotokoll" sheetId="11" r:id="rId6"/>
    <sheet name="Daten" sheetId="12" state="hidden" r:id="rId7"/>
  </sheets>
  <definedNames>
    <definedName name="_xlnm.Print_Area" localSheetId="0">Deckblatt!$A$1:$E$42</definedName>
    <definedName name="_xlnm.Print_Area" localSheetId="1">'Kassenbuch Seite 1'!$A$1:$I$48</definedName>
    <definedName name="_xlnm.Print_Area" localSheetId="2">'Kassenbuch Seite 2'!$A$1:$I$49</definedName>
    <definedName name="_xlnm.Print_Area" localSheetId="3">'Kassenbuch Seite 3'!$A$1:$I$49</definedName>
    <definedName name="_xlnm.Print_Area" localSheetId="4">'Kassenbuch Seite 4'!$A$1:$I$48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0" i="12" l="1"/>
  <c r="B3" i="7"/>
  <c r="C59" i="12"/>
  <c r="C58" i="12"/>
  <c r="C57" i="12"/>
  <c r="C56" i="12"/>
  <c r="C55" i="12"/>
  <c r="C54" i="12"/>
  <c r="C53" i="12"/>
  <c r="C52" i="12"/>
  <c r="C51" i="12"/>
  <c r="C50" i="12"/>
  <c r="C49" i="12"/>
  <c r="C48" i="12"/>
  <c r="C47" i="12"/>
  <c r="C46" i="12"/>
  <c r="C45" i="12"/>
  <c r="C44" i="12"/>
  <c r="C43" i="12"/>
  <c r="C42" i="12"/>
  <c r="C41" i="12"/>
  <c r="C40" i="12"/>
  <c r="C39" i="12"/>
  <c r="C38" i="12"/>
  <c r="C37" i="12"/>
  <c r="C36" i="12"/>
  <c r="C35" i="12"/>
  <c r="C34" i="12"/>
  <c r="C33" i="12"/>
  <c r="C32" i="12"/>
  <c r="C31" i="12"/>
  <c r="C30" i="12"/>
  <c r="C29" i="12"/>
  <c r="C28" i="12"/>
  <c r="C27" i="12"/>
  <c r="C26" i="12"/>
  <c r="C25" i="12"/>
  <c r="C24" i="12"/>
  <c r="C23" i="12"/>
  <c r="C22" i="12"/>
  <c r="C21" i="12"/>
  <c r="C20" i="12"/>
  <c r="C19" i="12"/>
  <c r="C18" i="12"/>
  <c r="C17" i="12"/>
  <c r="C16" i="12"/>
  <c r="C15" i="12"/>
  <c r="C14" i="12"/>
  <c r="C13" i="12"/>
  <c r="C12" i="12"/>
  <c r="C11" i="12"/>
  <c r="C10" i="12"/>
  <c r="C9" i="12"/>
  <c r="C8" i="12"/>
  <c r="C7" i="12"/>
  <c r="C6" i="12"/>
  <c r="C5" i="12"/>
  <c r="C4" i="12"/>
  <c r="C3" i="12"/>
  <c r="D6" i="6"/>
  <c r="C6" i="6"/>
  <c r="P34" i="11"/>
  <c r="P33" i="11"/>
  <c r="P32" i="11"/>
  <c r="P31" i="11"/>
  <c r="P30" i="11"/>
  <c r="P29" i="11"/>
  <c r="P28" i="11"/>
  <c r="P27" i="11"/>
  <c r="P24" i="11"/>
  <c r="P23" i="11"/>
  <c r="P22" i="11"/>
  <c r="P21" i="11"/>
  <c r="P20" i="11"/>
  <c r="P19" i="11"/>
  <c r="P18" i="11"/>
  <c r="Y11" i="11"/>
  <c r="Y36" i="11" l="1"/>
  <c r="A57" i="11" s="1"/>
  <c r="E46" i="10"/>
  <c r="D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5" i="10"/>
  <c r="F6" i="10" s="1"/>
  <c r="B3" i="10"/>
  <c r="E46" i="9" l="1"/>
  <c r="D46" i="9"/>
  <c r="F45" i="9"/>
  <c r="F44" i="9"/>
  <c r="F43" i="9"/>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11" i="9"/>
  <c r="F10" i="9"/>
  <c r="F9" i="9"/>
  <c r="F8" i="9"/>
  <c r="F7" i="9"/>
  <c r="F6" i="9"/>
  <c r="F5" i="9"/>
  <c r="B3" i="9"/>
  <c r="B3" i="8" l="1"/>
  <c r="F45" i="8"/>
  <c r="F44" i="8"/>
  <c r="F43" i="8"/>
  <c r="F42" i="8"/>
  <c r="F41" i="8"/>
  <c r="F40" i="8"/>
  <c r="F39" i="8"/>
  <c r="F38" i="8"/>
  <c r="F37" i="8"/>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E46" i="8"/>
  <c r="D46"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F12" i="7" l="1"/>
  <c r="F11" i="7"/>
  <c r="F7" i="7"/>
  <c r="F8" i="7" s="1"/>
  <c r="F9" i="7" s="1"/>
  <c r="F10" i="7" s="1"/>
  <c r="F5" i="7"/>
  <c r="F6" i="7" s="1"/>
  <c r="D46" i="7" l="1"/>
  <c r="E46" i="7"/>
  <c r="D48" i="7" l="1"/>
  <c r="F5" i="8"/>
  <c r="D3" i="8" l="1"/>
  <c r="D48" i="8" s="1"/>
  <c r="D3" i="9" s="1"/>
  <c r="D48" i="9" s="1"/>
  <c r="D3" i="10" s="1"/>
  <c r="D48" i="10" s="1"/>
  <c r="E8" i="6" s="1"/>
  <c r="B29" i="6" l="1"/>
  <c r="B2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Smidt, Stefan</author>
  </authors>
  <commentList>
    <comment ref="B2" authorId="0" shapeId="0" xr:uid="{14B820EC-4A6A-4A74-9BEF-CA5C86A2785F}">
      <text>
        <r>
          <rPr>
            <b/>
            <sz val="9"/>
            <color indexed="81"/>
            <rFont val="Segoe UI"/>
            <family val="2"/>
          </rPr>
          <t>Smidt, Stefan:</t>
        </r>
        <r>
          <rPr>
            <sz val="9"/>
            <color indexed="81"/>
            <rFont val="Segoe UI"/>
            <family val="2"/>
          </rPr>
          <t xml:space="preserve">
Wählen Sie hier Ihre Kirchengemeinde / Körperschaft aus. Die Auswahlliste ist aufsteigend nach Mandantennummer / GKZ sortiert.</t>
        </r>
      </text>
    </comment>
    <comment ref="B3" authorId="0" shapeId="0" xr:uid="{0E4B4334-1D39-4F41-B98A-284D7D424F4E}">
      <text>
        <r>
          <rPr>
            <b/>
            <sz val="9"/>
            <color indexed="81"/>
            <rFont val="Segoe UI"/>
            <family val="2"/>
          </rPr>
          <t>Smidt, Stefan:</t>
        </r>
        <r>
          <rPr>
            <sz val="9"/>
            <color indexed="81"/>
            <rFont val="Segoe UI"/>
            <family val="2"/>
          </rPr>
          <t xml:space="preserve">
Wenn gewünscht oder notwendig:
Wählen Sie hier einen Arbeitsbereich aus oder tragen ihn händisch ein.</t>
        </r>
      </text>
    </comment>
    <comment ref="B4" authorId="0" shapeId="0" xr:uid="{2C0D014C-58E7-4712-AFA5-9B5C1FA7C046}">
      <text>
        <r>
          <rPr>
            <b/>
            <sz val="9"/>
            <color indexed="81"/>
            <rFont val="Segoe UI"/>
            <family val="2"/>
          </rPr>
          <t>Smidt, Stefan:</t>
        </r>
        <r>
          <rPr>
            <sz val="9"/>
            <color indexed="81"/>
            <rFont val="Segoe UI"/>
            <family val="2"/>
          </rPr>
          <t xml:space="preserve">
Sofern Sie eine weitere Konkretisierung des Arbeitsbereiches wünschen, geben Sie dies hier an. (Bspw. Im Falle von 2 Kitas in einer Kirchengemeinde.)</t>
        </r>
      </text>
    </comment>
    <comment ref="C5" authorId="0" shapeId="0" xr:uid="{00000000-0006-0000-0000-000001000000}">
      <text>
        <r>
          <rPr>
            <b/>
            <sz val="9"/>
            <color indexed="81"/>
            <rFont val="Segoe UI"/>
            <family val="2"/>
          </rPr>
          <t>Smidt, Stefan:</t>
        </r>
        <r>
          <rPr>
            <sz val="9"/>
            <color indexed="81"/>
            <rFont val="Segoe UI"/>
            <family val="2"/>
          </rPr>
          <t xml:space="preserve">
Anfangsdatum (Monatserster) des Monats für den die Abrechnung erfolgt</t>
        </r>
      </text>
    </comment>
    <comment ref="D5" authorId="0" shapeId="0" xr:uid="{4EFE7082-EA5C-41A2-A954-D25AD8278973}">
      <text>
        <r>
          <rPr>
            <b/>
            <sz val="9"/>
            <color indexed="81"/>
            <rFont val="Segoe UI"/>
            <family val="2"/>
          </rPr>
          <t>Smidt, Stefan:</t>
        </r>
        <r>
          <rPr>
            <sz val="9"/>
            <color indexed="81"/>
            <rFont val="Segoe UI"/>
            <family val="2"/>
          </rPr>
          <t xml:space="preserve">
Enddatum (Monatsletzter) des Monats für den die Abrechnung erfolgt</t>
        </r>
      </text>
    </comment>
    <comment ref="B9" authorId="0" shapeId="0" xr:uid="{00000000-0006-0000-0000-000004000000}">
      <text>
        <r>
          <rPr>
            <b/>
            <sz val="9"/>
            <color indexed="81"/>
            <rFont val="Segoe UI"/>
            <family val="2"/>
          </rPr>
          <t>Smidt, Stefan:</t>
        </r>
        <r>
          <rPr>
            <sz val="9"/>
            <color indexed="81"/>
            <rFont val="Segoe UI"/>
            <family val="2"/>
          </rPr>
          <t xml:space="preserve">
Bitte die IBAN Ihres Bankkontos vor Ort eintragen.</t>
        </r>
      </text>
    </comment>
    <comment ref="B10" authorId="0" shapeId="0" xr:uid="{00000000-0006-0000-0000-000005000000}">
      <text>
        <r>
          <rPr>
            <b/>
            <sz val="9"/>
            <color indexed="81"/>
            <rFont val="Segoe UI"/>
            <family val="2"/>
          </rPr>
          <t>Smidt, Stefan:</t>
        </r>
        <r>
          <rPr>
            <sz val="9"/>
            <color indexed="81"/>
            <rFont val="Segoe UI"/>
            <family val="2"/>
          </rPr>
          <t xml:space="preserve">
Bitte die BIC Ihres Bankkontos vor Ort eintragen.</t>
        </r>
      </text>
    </comment>
    <comment ref="E10" authorId="0" shapeId="0" xr:uid="{31A134F3-BE5F-41CD-A3CF-C39722835858}">
      <text>
        <r>
          <rPr>
            <b/>
            <sz val="9"/>
            <color indexed="81"/>
            <rFont val="Segoe UI"/>
            <family val="2"/>
          </rPr>
          <t>Smidt, Stefan:</t>
        </r>
        <r>
          <rPr>
            <sz val="9"/>
            <color indexed="81"/>
            <rFont val="Segoe UI"/>
            <family val="2"/>
          </rPr>
          <t xml:space="preserve">
Bitte ergänzen Sie die Seitenanzahl, aus der Ihr Kassenbuch besteht. 
Dieses Deckblatt wird dabei NICHT mitgezählt.</t>
        </r>
      </text>
    </comment>
    <comment ref="B17" authorId="0" shapeId="0" xr:uid="{00000000-0006-0000-0000-000007000000}">
      <text>
        <r>
          <rPr>
            <b/>
            <sz val="9"/>
            <color indexed="81"/>
            <rFont val="Segoe UI"/>
            <family val="2"/>
          </rPr>
          <t>Smidt, Stefan:</t>
        </r>
        <r>
          <rPr>
            <sz val="9"/>
            <color indexed="81"/>
            <rFont val="Segoe UI"/>
            <family val="2"/>
          </rPr>
          <t xml:space="preserve">
Bitte den Ort eintragen.</t>
        </r>
      </text>
    </comment>
    <comment ref="B20" authorId="0" shapeId="0" xr:uid="{00000000-0006-0000-0000-00000B000000}">
      <text>
        <r>
          <rPr>
            <b/>
            <sz val="9"/>
            <color indexed="81"/>
            <rFont val="Segoe UI"/>
            <family val="2"/>
          </rPr>
          <t>Smidt, Stefan:</t>
        </r>
        <r>
          <rPr>
            <sz val="9"/>
            <color indexed="81"/>
            <rFont val="Segoe UI"/>
            <family val="2"/>
          </rPr>
          <t xml:space="preserve">
Hier unterschreibt IN JEDEM FALL und IMMER BEI JEDER ABRECHNUNG der/die Zahlstellenverwalter_in. Unabhängig davon ob er/sie anordnungsbefugt ist oder nicht.</t>
        </r>
      </text>
    </comment>
    <comment ref="E20" authorId="0" shapeId="0" xr:uid="{00000000-0006-0000-0000-00000C000000}">
      <text>
        <r>
          <rPr>
            <b/>
            <sz val="9"/>
            <color indexed="81"/>
            <rFont val="Segoe UI"/>
            <family val="2"/>
          </rPr>
          <t>Smidt, Stefan:</t>
        </r>
        <r>
          <rPr>
            <sz val="9"/>
            <color indexed="81"/>
            <rFont val="Segoe UI"/>
            <family val="2"/>
          </rPr>
          <t xml:space="preserve">
Sofern eine 2. Person den Bestand nachgezählt hat, unterschreibt er/sie hier.</t>
        </r>
      </text>
    </comment>
    <comment ref="B29" authorId="0" shapeId="0" xr:uid="{00000000-0006-0000-0000-00000E000000}">
      <text>
        <r>
          <rPr>
            <b/>
            <sz val="9"/>
            <color indexed="81"/>
            <rFont val="Segoe UI"/>
            <family val="2"/>
          </rPr>
          <t xml:space="preserve">Smidt, Stefan:
</t>
        </r>
        <r>
          <rPr>
            <sz val="9"/>
            <color indexed="81"/>
            <rFont val="Segoe UI"/>
            <family val="2"/>
          </rPr>
          <t>Hier unterschreibt IN JEDEM FALL und IMMER BEI JEDER ABRECHNUNG 
ein_e Anordnungsbefugte_r.
Dies MUSS eine andere Person sein als der/die Zahlstellenverwalter_in. (Vier-Augen-Prinzip)</t>
        </r>
      </text>
    </comment>
    <comment ref="C34" authorId="0" shapeId="0" xr:uid="{00000000-0006-0000-0000-000010000000}">
      <text>
        <r>
          <rPr>
            <b/>
            <sz val="9"/>
            <color indexed="81"/>
            <rFont val="Segoe UI"/>
            <family val="2"/>
          </rPr>
          <t>Smidt, Stefan:</t>
        </r>
        <r>
          <rPr>
            <sz val="9"/>
            <color indexed="81"/>
            <rFont val="Segoe UI"/>
            <family val="2"/>
          </rPr>
          <t xml:space="preserve">
Sofern Sie keinen Geldtransit veranlassen wollen, machen Sie bitte einen Strich beim Betrag. So wissen wir, das das Ausfüllen nicht vergessen wurde, sondern bewusst auf einen Geldtransit verzichtet wird.</t>
        </r>
      </text>
    </comment>
    <comment ref="B39" authorId="0" shapeId="0" xr:uid="{868E2D9C-5FC8-4768-A50E-A58F78A7E28D}">
      <text>
        <r>
          <rPr>
            <b/>
            <sz val="9"/>
            <color indexed="81"/>
            <rFont val="Segoe UI"/>
            <family val="2"/>
          </rPr>
          <t>Smidt, Stefan:</t>
        </r>
        <r>
          <rPr>
            <sz val="9"/>
            <color indexed="81"/>
            <rFont val="Segoe UI"/>
            <family val="2"/>
          </rPr>
          <t xml:space="preserve">
Sofern ein Geldtransit veranlasst wird, unterschreibt hier ein_e Anordnungsbefugte_r. Ohne diese Unterschrift wird kein Geldtransit durchgeführt.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Smidt, Stefan</author>
  </authors>
  <commentList>
    <comment ref="C3" authorId="0" shapeId="0" xr:uid="{00000000-0006-0000-0100-000002000000}">
      <text>
        <r>
          <rPr>
            <b/>
            <sz val="9"/>
            <color indexed="81"/>
            <rFont val="Segoe UI"/>
            <family val="2"/>
          </rPr>
          <t>Smidt, Stefan:</t>
        </r>
        <r>
          <rPr>
            <sz val="9"/>
            <color indexed="81"/>
            <rFont val="Segoe UI"/>
            <family val="2"/>
          </rPr>
          <t xml:space="preserve">
Hiermit ist der Bargeldbestand gemeint, den Sie tatsächlich am Monatsanfang in Ihrer Barkasse haben.
Dieser entspricht immer dem Endbestand des Vormonats.</t>
        </r>
      </text>
    </comment>
    <comment ref="D3" authorId="0" shapeId="0" xr:uid="{00000000-0006-0000-0100-000003000000}">
      <text>
        <r>
          <rPr>
            <b/>
            <sz val="9"/>
            <color indexed="81"/>
            <rFont val="Segoe UI"/>
            <family val="2"/>
          </rPr>
          <t>Smidt, Stefan:</t>
        </r>
        <r>
          <rPr>
            <sz val="9"/>
            <color indexed="81"/>
            <rFont val="Segoe UI"/>
            <family val="2"/>
          </rPr>
          <t xml:space="preserve">
Bitte hier den den gezählten und im letzten Kassenbuch ausgewiesenen Endbestand des VORMONATS eintragen.
Der Wert muss dem gezählten Anfangsbestand des aktuellen Monats entsprechen.</t>
        </r>
      </text>
    </comment>
    <comment ref="A4" authorId="0" shapeId="0" xr:uid="{00000000-0006-0000-0100-000004000000}">
      <text>
        <r>
          <rPr>
            <b/>
            <sz val="9"/>
            <color indexed="81"/>
            <rFont val="Segoe UI"/>
            <family val="2"/>
          </rPr>
          <t>Smidt, Stefan:</t>
        </r>
        <r>
          <rPr>
            <sz val="9"/>
            <color indexed="81"/>
            <rFont val="Segoe UI"/>
            <family val="2"/>
          </rPr>
          <t xml:space="preserve">
Geben Sie hier immer das tatsächliche Datum der Geldbewegung in Ihrer Barkasse im aktuellen Abrechnungsmonat ein.
Also jeweils das Datum der tatsächlichen Einnahme in die Kasse oder Ausgabe aus der Kasse.</t>
        </r>
      </text>
    </comment>
    <comment ref="B4" authorId="0" shapeId="0" xr:uid="{00000000-0006-0000-0100-000005000000}">
      <text>
        <r>
          <rPr>
            <b/>
            <sz val="9"/>
            <color indexed="81"/>
            <rFont val="Segoe UI"/>
            <family val="2"/>
          </rPr>
          <t>Smidt, Stefan:</t>
        </r>
        <r>
          <rPr>
            <sz val="9"/>
            <color indexed="81"/>
            <rFont val="Segoe UI"/>
            <family val="2"/>
          </rPr>
          <t xml:space="preserve">
Bitte wählen Sie eine (monatlich) eindeutige fortlaufende Nummer für den jeweiligen Beleg.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Smidt, Stefan</author>
  </authors>
  <commentList>
    <comment ref="A4" authorId="0" shapeId="0" xr:uid="{EC4F4DCF-82C3-454F-9A6F-C6F40FC622CD}">
      <text>
        <r>
          <rPr>
            <b/>
            <sz val="9"/>
            <color indexed="81"/>
            <rFont val="Segoe UI"/>
            <family val="2"/>
          </rPr>
          <t>Smidt, Stefan:</t>
        </r>
        <r>
          <rPr>
            <sz val="9"/>
            <color indexed="81"/>
            <rFont val="Segoe UI"/>
            <family val="2"/>
          </rPr>
          <t xml:space="preserve">
Geben Sie hier immer das tatsächliche Datum der Geldbewegung in Ihrer Barkasse im aktuellen Abrechnungsmonat ein.
Also jeweils das Datum der tatsächlichen Einnahme in die Kasse oder Ausgabe aus der Kasse.</t>
        </r>
      </text>
    </comment>
    <comment ref="B4" authorId="0" shapeId="0" xr:uid="{6C2B35E5-1932-4BB8-85CB-33E87F5D385F}">
      <text>
        <r>
          <rPr>
            <b/>
            <sz val="9"/>
            <color indexed="81"/>
            <rFont val="Segoe UI"/>
            <family val="2"/>
          </rPr>
          <t>Smidt, Stefan:</t>
        </r>
        <r>
          <rPr>
            <sz val="9"/>
            <color indexed="81"/>
            <rFont val="Segoe UI"/>
            <family val="2"/>
          </rPr>
          <t xml:space="preserve">
Bitte wählen Sie eine (monatlich) eindeutige fortlaufende Nummer für den jeweiligen Beleg.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Smidt, Stefan</author>
  </authors>
  <commentList>
    <comment ref="A4" authorId="0" shapeId="0" xr:uid="{7AFD2730-FF95-4B89-BF17-F0F7DB14E068}">
      <text>
        <r>
          <rPr>
            <b/>
            <sz val="9"/>
            <color indexed="81"/>
            <rFont val="Segoe UI"/>
            <family val="2"/>
          </rPr>
          <t>Smidt, Stefan:</t>
        </r>
        <r>
          <rPr>
            <sz val="9"/>
            <color indexed="81"/>
            <rFont val="Segoe UI"/>
            <family val="2"/>
          </rPr>
          <t xml:space="preserve">
Geben Sie hier immer das tatsächliche Datum der Geldbewegung in Ihrer Barkasse im aktuellen Abrechnungsmonat ein.
Also jeweils das Datum der tatsächlichen Einnahme in die Kasse oder Ausgabe aus der Kasse.</t>
        </r>
      </text>
    </comment>
    <comment ref="B4" authorId="0" shapeId="0" xr:uid="{8EFF48EA-D1EB-4F6A-BF1C-F211AA945327}">
      <text>
        <r>
          <rPr>
            <b/>
            <sz val="9"/>
            <color indexed="81"/>
            <rFont val="Segoe UI"/>
            <family val="2"/>
          </rPr>
          <t>Smidt, Stefan:</t>
        </r>
        <r>
          <rPr>
            <sz val="9"/>
            <color indexed="81"/>
            <rFont val="Segoe UI"/>
            <family val="2"/>
          </rPr>
          <t xml:space="preserve">
Bitte wählen Sie eine (monatlich) eindeutige fortlaufende Nummer für den jeweiligen Beleg.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Smidt, Stefan</author>
  </authors>
  <commentList>
    <comment ref="A4" authorId="0" shapeId="0" xr:uid="{B5F0DB61-F6E4-4F1C-9AE4-C143D5B39F08}">
      <text>
        <r>
          <rPr>
            <b/>
            <sz val="9"/>
            <color indexed="81"/>
            <rFont val="Segoe UI"/>
            <family val="2"/>
          </rPr>
          <t>Smidt, Stefan:</t>
        </r>
        <r>
          <rPr>
            <sz val="9"/>
            <color indexed="81"/>
            <rFont val="Segoe UI"/>
            <family val="2"/>
          </rPr>
          <t xml:space="preserve">
Geben Sie hier immer das tatsächliche Datum der Geldbewegung in Ihrer Barkasse im aktuellen Abrechnungsmonat ein.
Also jeweils das Datum der tatsächlichen Einnahme in die Kasse oder Ausgabe aus der Kasse.</t>
        </r>
      </text>
    </comment>
    <comment ref="B4" authorId="0" shapeId="0" xr:uid="{F6BD0194-87B1-4B83-92F9-18789908ACC6}">
      <text>
        <r>
          <rPr>
            <b/>
            <sz val="9"/>
            <color indexed="81"/>
            <rFont val="Segoe UI"/>
            <family val="2"/>
          </rPr>
          <t>Smidt, Stefan:</t>
        </r>
        <r>
          <rPr>
            <sz val="9"/>
            <color indexed="81"/>
            <rFont val="Segoe UI"/>
            <family val="2"/>
          </rPr>
          <t xml:space="preserve">
Bitte wählen Sie eine (monatlich) eindeutige fortlaufende Nummer für den jeweiligen Beleg.</t>
        </r>
      </text>
    </comment>
  </commentList>
</comments>
</file>

<file path=xl/sharedStrings.xml><?xml version="1.0" encoding="utf-8"?>
<sst xmlns="http://schemas.openxmlformats.org/spreadsheetml/2006/main" count="247" uniqueCount="144">
  <si>
    <t>Absender:</t>
  </si>
  <si>
    <t>Zahlstellenabrechnung</t>
  </si>
  <si>
    <t>für den Zeitraum</t>
  </si>
  <si>
    <t xml:space="preserve">A b r e c h n u n g s - N r. </t>
  </si>
  <si>
    <t xml:space="preserve">Bankverbindung vor Ort: </t>
  </si>
  <si>
    <t>errechneter Kassenbestand
am Monatsende  
gem. Kassenbuch</t>
  </si>
  <si>
    <t>Datum:</t>
  </si>
  <si>
    <t xml:space="preserve">(Unterschrift / Zahlstellenverwalter_in)   </t>
  </si>
  <si>
    <t>(ggf. 2. Mitarbeiter_in nach Zählung des Bestandes)</t>
  </si>
  <si>
    <t xml:space="preserve">Die in der Abrechnung aufgeführten Ausgaben und Einnahmen werden angeordnet. </t>
  </si>
  <si>
    <t>(evtl. betragsmäßige Beschränkungen der Anordnungsbefugnis sind entsprechend zu beachten)</t>
  </si>
  <si>
    <t>(Anordnungsbefugte_r)</t>
  </si>
  <si>
    <t xml:space="preserve">Es soll ein Betrag in Höhe von _____________________ Euro </t>
  </si>
  <si>
    <t>vom Hausbankkonto bei der Evangelischen Bank auf das o.g. Bankkonto vor Ort gezahlt werden.</t>
  </si>
  <si>
    <t xml:space="preserve">K A S S E N B U C H </t>
  </si>
  <si>
    <t>Seite 1</t>
  </si>
  <si>
    <t>Mandant</t>
  </si>
  <si>
    <t>Datum</t>
  </si>
  <si>
    <t>Beleg-Nr.</t>
  </si>
  <si>
    <t>Vorgang</t>
  </si>
  <si>
    <t>Einnahme</t>
  </si>
  <si>
    <t>Ausgabe</t>
  </si>
  <si>
    <t>akt. Kassen-
bestand</t>
  </si>
  <si>
    <t>Sachkonto</t>
  </si>
  <si>
    <t>Kostenstelle</t>
  </si>
  <si>
    <t>Seite 2</t>
  </si>
  <si>
    <t>Summen auf dieser Seite</t>
  </si>
  <si>
    <t>Seite 3</t>
  </si>
  <si>
    <t>Seite 4</t>
  </si>
  <si>
    <t xml:space="preserve">Bestandsaufnahmeprotokoll zum </t>
  </si>
  <si>
    <t>Kirchengemeinde und Mandant:</t>
  </si>
  <si>
    <t>errechneter Kassenbestand (gem. Kassenbuch):</t>
  </si>
  <si>
    <t>Monatsanfangsbestand</t>
  </si>
  <si>
    <t>EUR</t>
  </si>
  <si>
    <t>zuzüglich Gesamt-Einnahmen des Monats</t>
  </si>
  <si>
    <t>abzüglich Gesamt-Ausgaben des Monats</t>
  </si>
  <si>
    <t>Der Kassen-Ist-Bestand setzt sich wie folgt zusammen:</t>
  </si>
  <si>
    <t>Banknoten</t>
  </si>
  <si>
    <t>Stück zu</t>
  </si>
  <si>
    <t>Euro</t>
  </si>
  <si>
    <t>=</t>
  </si>
  <si>
    <t>Hartgeld</t>
  </si>
  <si>
    <t>in Rollen</t>
  </si>
  <si>
    <t>Gesamtsumme</t>
  </si>
  <si>
    <t>Bankbestand</t>
  </si>
  <si>
    <t>abzgl. Durchfaufende Gelder</t>
  </si>
  <si>
    <t>sachlich / rechnerisch richtig:</t>
  </si>
  <si>
    <t>Ort, Datum, Unterschrift Zahlstellenverwalter_in</t>
  </si>
  <si>
    <t>Die Richtigkeit der Kassenaufnahme wird hiermit bestätigt:</t>
  </si>
  <si>
    <t>(Anordnungsbefugte_r oder 2. Mitarbeiter_in)</t>
  </si>
  <si>
    <t>von</t>
  </si>
  <si>
    <t>an</t>
  </si>
  <si>
    <t>übergeben.</t>
  </si>
  <si>
    <t>Ort, Datum, Unterschriften beider an der Übergabe / Übernahme beteiligten Personen</t>
  </si>
  <si>
    <t xml:space="preserve">IBAN: </t>
  </si>
  <si>
    <t xml:space="preserve">BIC: </t>
  </si>
  <si>
    <t xml:space="preserve">Ort: </t>
  </si>
  <si>
    <t>Seite(n).</t>
  </si>
  <si>
    <t>Kassenbuch besteht aus</t>
  </si>
  <si>
    <r>
      <rPr>
        <b/>
        <u/>
        <sz val="12"/>
        <color indexed="8"/>
        <rFont val="Arial"/>
        <family val="2"/>
      </rPr>
      <t>Bestätigung Zahlstellenverwalter_in:</t>
    </r>
    <r>
      <rPr>
        <b/>
        <sz val="12"/>
        <color indexed="8"/>
        <rFont val="Arial"/>
        <family val="2"/>
      </rPr>
      <t xml:space="preserve">
Abrechnung aufgestellt; die Belege sind vollständig beigefügt sowie rechnerisch 
und sachlich richtig.
Der aktuell errechnete Kassenbestand zum Monatsende ist korrekt und stimmt mit dem
tatsächlich gezählten Bargeldbestand überein.</t>
    </r>
  </si>
  <si>
    <t>GKZ</t>
  </si>
  <si>
    <t>Amrum</t>
  </si>
  <si>
    <t>Aventoft</t>
  </si>
  <si>
    <t>Bargum</t>
  </si>
  <si>
    <t>Bordelum</t>
  </si>
  <si>
    <t>Bredstedt</t>
  </si>
  <si>
    <t>Breklum</t>
  </si>
  <si>
    <t>Dagebüll</t>
  </si>
  <si>
    <t>Drelsdorf</t>
  </si>
  <si>
    <t>Emmelsbüll-Neugalmsbüll</t>
  </si>
  <si>
    <t>Enge</t>
  </si>
  <si>
    <t>Fahretoft</t>
  </si>
  <si>
    <t>Föhr-St. Johannis</t>
  </si>
  <si>
    <t>Föhr-St. Laurentii</t>
  </si>
  <si>
    <t>Friedrichstadt</t>
  </si>
  <si>
    <t>Gröde</t>
  </si>
  <si>
    <t>Hooge</t>
  </si>
  <si>
    <t>Horsbüll</t>
  </si>
  <si>
    <t xml:space="preserve">Husum </t>
  </si>
  <si>
    <t>Husum-Rödemis</t>
  </si>
  <si>
    <t>Joldelund</t>
  </si>
  <si>
    <t>Karlum</t>
  </si>
  <si>
    <t>Klanxbüll</t>
  </si>
  <si>
    <t>Koldenbüttel</t>
  </si>
  <si>
    <t>Ladelund</t>
  </si>
  <si>
    <t>Langeneß</t>
  </si>
  <si>
    <t>Langenhorn</t>
  </si>
  <si>
    <t>Leck</t>
  </si>
  <si>
    <t>Mildstedt</t>
  </si>
  <si>
    <t>Neukirchen</t>
  </si>
  <si>
    <t>Niebüll</t>
  </si>
  <si>
    <t>Ockholm</t>
  </si>
  <si>
    <t>Nordstrand-Odenbüll</t>
  </si>
  <si>
    <t>Oland</t>
  </si>
  <si>
    <t>Oldenswort</t>
  </si>
  <si>
    <t>Ostenfeld</t>
  </si>
  <si>
    <t>Pellworm</t>
  </si>
  <si>
    <t>Risum-Lindholm</t>
  </si>
  <si>
    <t>Rodenäs</t>
  </si>
  <si>
    <t>Schobüll</t>
  </si>
  <si>
    <t>Schwabstedt</t>
  </si>
  <si>
    <t>Schwesing</t>
  </si>
  <si>
    <t>Simonsberg</t>
  </si>
  <si>
    <t>St. Peter-Ording u. Tating</t>
  </si>
  <si>
    <t>Stedesand</t>
  </si>
  <si>
    <t>Süderlügum-Humptrup</t>
  </si>
  <si>
    <t>Sylt-Hörnum-Rantum</t>
  </si>
  <si>
    <t>Sylt-Keitum</t>
  </si>
  <si>
    <t>Sylt-List</t>
  </si>
  <si>
    <t>Sylt-Morsum</t>
  </si>
  <si>
    <t>Sylt-Norddörfer</t>
  </si>
  <si>
    <t>Sylt-Westerland</t>
  </si>
  <si>
    <t>Tönning-Kating-Kotzenbüll</t>
  </si>
  <si>
    <t>Viöl</t>
  </si>
  <si>
    <t>Witzwort-Uelvesbüll</t>
  </si>
  <si>
    <t>Eiderstedt-Mitte</t>
  </si>
  <si>
    <t>Hattstedt-Olderup</t>
  </si>
  <si>
    <t>Braderup-Klixbüll</t>
  </si>
  <si>
    <t>Kirchengemeinde</t>
  </si>
  <si>
    <t>Auswahl 1</t>
  </si>
  <si>
    <t>Auswahl 2</t>
  </si>
  <si>
    <t>Kirchengemeindebüro</t>
  </si>
  <si>
    <t>Föhr-St. Nicolai</t>
  </si>
  <si>
    <t>Kindertagesstätte</t>
  </si>
  <si>
    <t>Kinder u. Jugend</t>
  </si>
  <si>
    <t>Essen in Gemeinschaft</t>
  </si>
  <si>
    <t>Pfadfinder</t>
  </si>
  <si>
    <t>KK NF - Abt. I</t>
  </si>
  <si>
    <t>KK NF - EKJB</t>
  </si>
  <si>
    <t>009000 - KK Nordfriesland</t>
  </si>
  <si>
    <t>ggf.
Kosten-träger</t>
  </si>
  <si>
    <t>errechneter Kassenbestand zum Monatsende bzw. 
Übertrag nach Seite 2</t>
  </si>
  <si>
    <t>errechneter Kassenbestand zum Monatsende bzw. 
Übertrag nach Seite 3</t>
  </si>
  <si>
    <t>errechneter Kassenbestand zum Monatsende bzw. 
Übertrag nach Seite 4</t>
  </si>
  <si>
    <t xml:space="preserve">Übertrag von Seite 2 </t>
  </si>
  <si>
    <t xml:space="preserve">Übertrag von Seite 1 </t>
  </si>
  <si>
    <t xml:space="preserve">Monatsanfangsbestand Bargeld </t>
  </si>
  <si>
    <t xml:space="preserve">errechneter Kassenbestand zum Monatsende </t>
  </si>
  <si>
    <t xml:space="preserve">Übertrag von Seite 3 </t>
  </si>
  <si>
    <r>
      <t>Buchungs-/Zahlungsanordnung (Geldtransit)</t>
    </r>
    <r>
      <rPr>
        <b/>
        <u/>
        <sz val="12"/>
        <color rgb="FFFF0000"/>
        <rFont val="Arial"/>
        <family val="2"/>
      </rPr>
      <t xml:space="preserve">
</t>
    </r>
    <r>
      <rPr>
        <b/>
        <i/>
        <sz val="10"/>
        <color rgb="FFFF0000"/>
        <rFont val="Arial"/>
        <family val="2"/>
      </rPr>
      <t>(nur auszufüllen und anzuordnen, wenn Geld auf das Bankkonto vor Ort überwiesen werden soll, 
ansonsten bitte das Betragsfeld streichen)</t>
    </r>
  </si>
  <si>
    <t>007200 - KG Westerl./Hörn./Rant</t>
  </si>
  <si>
    <t>Westerland/Hörnum/Rantum</t>
  </si>
  <si>
    <t>Dagebüll-Fahretoft</t>
  </si>
  <si>
    <t>007100 - KG Dagebüll-Fahretoft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</si>
</sst>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0.00\ &quot;€&quot;;\-#,##0.00\ &quot;€&quot;"/>
    <numFmt numFmtId="8" formatCode="#,##0.00\ &quot;€&quot;;[Red]\-#,##0.00\ &quot;€&quot;"/>
    <numFmt numFmtId="164" formatCode="_-* #,##0.00\ &quot;DM&quot;_-;\-* #,##0.00\ &quot;DM&quot;_-;_-* &quot;-&quot;??\ &quot;DM&quot;_-;_-@_-"/>
    <numFmt numFmtId="165" formatCode="#,##0.00\ [$€-1];[Red]\-#,##0.00\ [$€-1]"/>
    <numFmt numFmtId="166" formatCode="#,##0.00\ &quot;€&quot;"/>
    <numFmt numFmtId="167" formatCode="dd/mm/yy;@"/>
    <numFmt numFmtId="168" formatCode="[$-407]d/\ mmmm\ yyyy;@"/>
    <numFmt numFmtId="169" formatCode="_-* #,##0.00\ [$€-407]_-;\-* #,##0.00\ [$€-407]_-;_-* &quot;-&quot;??\ [$€-407]_-;_-@_-"/>
    <numFmt numFmtId="170" formatCode="&quot;vom: &quot;dd/mm/yyyy"/>
    <numFmt numFmtId="171" formatCode="&quot;bis: &quot;dd/mm/yyyy"/>
    <numFmt numFmtId="172" formatCode="&quot;IBAN: &quot;\ 0000\ 0000\ 0000\ 0000\ 00"/>
    <numFmt numFmtId="173" formatCode="dd/mm/yy"/>
  </numFmts>
  <fonts count="32" x14ac:knownFonts="1">
    <font>
      <sz val="12"/>
      <name val="Arial"/>
    </font>
    <font>
      <sz val="12"/>
      <name val="Arial"/>
      <family val="2"/>
    </font>
    <font>
      <sz val="10"/>
      <color indexed="8"/>
      <name val="Arial"/>
      <family val="2"/>
    </font>
    <font>
      <sz val="8"/>
      <color indexed="8"/>
      <name val="Arial"/>
      <family val="2"/>
    </font>
    <font>
      <sz val="12"/>
      <color indexed="8"/>
      <name val="Arial"/>
      <family val="2"/>
    </font>
    <font>
      <sz val="11"/>
      <color indexed="8"/>
      <name val="Arial"/>
      <family val="2"/>
    </font>
    <font>
      <sz val="14"/>
      <color indexed="8"/>
      <name val="Arial"/>
      <family val="2"/>
    </font>
    <font>
      <sz val="20"/>
      <color indexed="8"/>
      <name val="Arial"/>
      <family val="2"/>
    </font>
    <font>
      <sz val="18"/>
      <color indexed="8"/>
      <name val="Arial"/>
      <family val="2"/>
    </font>
    <font>
      <sz val="16"/>
      <color indexed="8"/>
      <name val="Arial"/>
      <family val="2"/>
    </font>
    <font>
      <b/>
      <sz val="12"/>
      <color indexed="8"/>
      <name val="Arial"/>
      <family val="2"/>
    </font>
    <font>
      <sz val="18.5"/>
      <color indexed="8"/>
      <name val="Arial"/>
      <family val="2"/>
    </font>
    <font>
      <b/>
      <sz val="14"/>
      <color indexed="8"/>
      <name val="Arial"/>
      <family val="2"/>
    </font>
    <font>
      <b/>
      <sz val="11"/>
      <color indexed="8"/>
      <name val="Arial"/>
      <family val="2"/>
    </font>
    <font>
      <b/>
      <u/>
      <sz val="12"/>
      <color indexed="8"/>
      <name val="Arial"/>
      <family val="2"/>
    </font>
    <font>
      <sz val="9"/>
      <color indexed="81"/>
      <name val="Segoe UI"/>
      <family val="2"/>
    </font>
    <font>
      <b/>
      <sz val="9"/>
      <color indexed="81"/>
      <name val="Segoe UI"/>
      <family val="2"/>
    </font>
    <font>
      <b/>
      <sz val="12"/>
      <color rgb="FFFF0000"/>
      <name val="Arial"/>
      <family val="2"/>
    </font>
    <font>
      <b/>
      <sz val="14"/>
      <color rgb="FFFF0000"/>
      <name val="Arial"/>
      <family val="2"/>
    </font>
    <font>
      <b/>
      <sz val="8"/>
      <color rgb="FFFF0000"/>
      <name val="Arial"/>
      <family val="2"/>
    </font>
    <font>
      <sz val="10"/>
      <name val="Arial"/>
      <family val="2"/>
    </font>
    <font>
      <b/>
      <sz val="13"/>
      <name val="Verdana"/>
      <family val="2"/>
    </font>
    <font>
      <sz val="9"/>
      <name val="Verdana"/>
      <family val="2"/>
    </font>
    <font>
      <b/>
      <sz val="9"/>
      <name val="Verdana"/>
      <family val="2"/>
    </font>
    <font>
      <sz val="8"/>
      <name val="Verdana"/>
      <family val="2"/>
    </font>
    <font>
      <i/>
      <sz val="12"/>
      <color indexed="8"/>
      <name val="Arial"/>
      <family val="2"/>
    </font>
    <font>
      <b/>
      <u/>
      <sz val="12"/>
      <color rgb="FFFF0000"/>
      <name val="Arial"/>
      <family val="2"/>
    </font>
    <font>
      <b/>
      <i/>
      <sz val="10"/>
      <color rgb="FFFF0000"/>
      <name val="Arial"/>
      <family val="2"/>
    </font>
    <font>
      <sz val="11"/>
      <color rgb="FF000000"/>
      <name val="Arial"/>
      <family val="2"/>
    </font>
    <font>
      <sz val="11"/>
      <color theme="1"/>
      <name val="Calibri"/>
      <family val="2"/>
      <scheme val="minor"/>
    </font>
    <font>
      <b/>
      <sz val="14"/>
      <color theme="1"/>
      <name val="Calibri"/>
      <family val="2"/>
      <scheme val="minor"/>
    </font>
    <font>
      <b/>
      <sz val="13"/>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indexed="43"/>
        <bgColor indexed="64"/>
      </patternFill>
    </fill>
    <fill>
      <patternFill patternType="solid">
        <fgColor rgb="FFFFFF99"/>
        <bgColor indexed="64"/>
      </patternFill>
    </fill>
    <fill>
      <patternFill patternType="solid">
        <fgColor theme="6" tint="0.59999389629810485"/>
        <bgColor indexed="64"/>
      </patternFill>
    </fill>
  </fills>
  <borders count="6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thin">
        <color indexed="64"/>
      </bottom>
      <diagonal/>
    </border>
    <border>
      <left style="medium">
        <color rgb="FFFF0000"/>
      </left>
      <right/>
      <top style="thin">
        <color indexed="64"/>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bottom style="thin">
        <color indexed="64"/>
      </bottom>
      <diagonal/>
    </border>
    <border>
      <left/>
      <right style="medium">
        <color rgb="FFFF0000"/>
      </right>
      <top style="thin">
        <color indexed="64"/>
      </top>
      <bottom/>
      <diagonal/>
    </border>
    <border>
      <left style="medium">
        <color rgb="FFFF0000"/>
      </left>
      <right/>
      <top/>
      <bottom style="medium">
        <color rgb="FFFF0000"/>
      </bottom>
      <diagonal/>
    </border>
    <border>
      <left/>
      <right/>
      <top style="medium">
        <color rgb="FFFF0000"/>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diagonal/>
    </border>
    <border>
      <left style="medium">
        <color rgb="FFFF0000"/>
      </left>
      <right style="thin">
        <color indexed="64"/>
      </right>
      <top/>
      <bottom/>
      <diagonal/>
    </border>
    <border>
      <left style="medium">
        <color rgb="FFFF0000"/>
      </left>
      <right style="thin">
        <color indexed="64"/>
      </right>
      <top/>
      <bottom style="thin">
        <color indexed="64"/>
      </bottom>
      <diagonal/>
    </border>
    <border>
      <left/>
      <right/>
      <top/>
      <bottom style="hair">
        <color indexed="64"/>
      </bottom>
      <diagonal/>
    </border>
    <border>
      <left/>
      <right/>
      <top/>
      <bottom style="medium">
        <color indexed="64"/>
      </bottom>
      <diagonal/>
    </border>
    <border>
      <left/>
      <right/>
      <top style="hair">
        <color indexed="64"/>
      </top>
      <bottom style="hair">
        <color indexed="64"/>
      </bottom>
      <diagonal/>
    </border>
    <border>
      <left/>
      <right/>
      <top style="thin">
        <color indexed="64"/>
      </top>
      <bottom/>
      <diagonal/>
    </border>
    <border>
      <left style="thin">
        <color indexed="64"/>
      </left>
      <right style="thin">
        <color indexed="64"/>
      </right>
      <top/>
      <bottom style="thin">
        <color rgb="FF000000"/>
      </bottom>
      <diagonal/>
    </border>
    <border>
      <left style="medium">
        <color theme="6" tint="0.39997558519241921"/>
      </left>
      <right/>
      <top style="medium">
        <color theme="6" tint="0.39997558519241921"/>
      </top>
      <bottom/>
      <diagonal/>
    </border>
    <border>
      <left/>
      <right/>
      <top style="medium">
        <color theme="6" tint="0.39997558519241921"/>
      </top>
      <bottom/>
      <diagonal/>
    </border>
    <border>
      <left/>
      <right style="medium">
        <color theme="6" tint="0.39997558519241921"/>
      </right>
      <top style="medium">
        <color theme="6" tint="0.39997558519241921"/>
      </top>
      <bottom/>
      <diagonal/>
    </border>
    <border>
      <left style="medium">
        <color theme="6" tint="0.39997558519241921"/>
      </left>
      <right/>
      <top/>
      <bottom/>
      <diagonal/>
    </border>
    <border>
      <left/>
      <right style="medium">
        <color theme="6" tint="0.39997558519241921"/>
      </right>
      <top/>
      <bottom/>
      <diagonal/>
    </border>
    <border>
      <left style="medium">
        <color theme="6" tint="0.39997558519241921"/>
      </left>
      <right/>
      <top/>
      <bottom style="medium">
        <color theme="6" tint="0.39997558519241921"/>
      </bottom>
      <diagonal/>
    </border>
    <border>
      <left/>
      <right/>
      <top/>
      <bottom style="medium">
        <color theme="6" tint="0.39997558519241921"/>
      </bottom>
      <diagonal/>
    </border>
    <border>
      <left/>
      <right style="medium">
        <color theme="6" tint="0.39997558519241921"/>
      </right>
      <top/>
      <bottom style="medium">
        <color theme="6" tint="0.39997558519241921"/>
      </bottom>
      <diagonal/>
    </border>
    <border>
      <left style="medium">
        <color indexed="64"/>
      </left>
      <right style="medium">
        <color indexed="64"/>
      </right>
      <top style="medium">
        <color indexed="64"/>
      </top>
      <bottom style="medium">
        <color indexed="64"/>
      </bottom>
      <diagonal/>
    </border>
    <border>
      <left style="medium">
        <color theme="6" tint="0.39997558519241921"/>
      </left>
      <right/>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dotted">
        <color indexed="64"/>
      </top>
      <bottom/>
      <diagonal/>
    </border>
  </borders>
  <cellStyleXfs count="4">
    <xf numFmtId="0" fontId="0" fillId="0" borderId="0"/>
    <xf numFmtId="164" fontId="1" fillId="0" borderId="0" applyFont="0" applyFill="0" applyBorder="0" applyAlignment="0" applyProtection="0"/>
    <xf numFmtId="0" fontId="20" fillId="0" borderId="0"/>
    <xf numFmtId="0" fontId="29" fillId="0" borderId="0"/>
  </cellStyleXfs>
  <cellXfs count="194">
    <xf numFmtId="0" fontId="0" fillId="0" borderId="0" xfId="0"/>
    <xf numFmtId="169" fontId="5" fillId="2" borderId="7" xfId="0" applyNumberFormat="1" applyFont="1" applyFill="1" applyBorder="1" applyAlignment="1" applyProtection="1">
      <alignment horizontal="right" vertical="center"/>
      <protection locked="0"/>
    </xf>
    <xf numFmtId="169" fontId="5" fillId="2" borderId="7" xfId="0" applyNumberFormat="1" applyFont="1" applyFill="1" applyBorder="1" applyAlignment="1" applyProtection="1">
      <alignment vertical="center"/>
      <protection locked="0"/>
    </xf>
    <xf numFmtId="0" fontId="5" fillId="2" borderId="7" xfId="0" applyFont="1" applyFill="1" applyBorder="1" applyAlignment="1" applyProtection="1">
      <alignment horizontal="left" vertical="center" wrapText="1"/>
      <protection locked="0"/>
    </xf>
    <xf numFmtId="0" fontId="5" fillId="2" borderId="20" xfId="0" applyFont="1" applyFill="1" applyBorder="1" applyAlignment="1">
      <alignment horizontal="center" vertical="center" wrapText="1"/>
    </xf>
    <xf numFmtId="169" fontId="5" fillId="2" borderId="8" xfId="0" applyNumberFormat="1" applyFont="1" applyFill="1" applyBorder="1" applyAlignment="1">
      <alignment horizontal="right" vertical="center"/>
    </xf>
    <xf numFmtId="167" fontId="5" fillId="2" borderId="19" xfId="0" applyNumberFormat="1" applyFont="1" applyFill="1" applyBorder="1" applyAlignment="1">
      <alignment horizontal="center" vertical="center"/>
    </xf>
    <xf numFmtId="0" fontId="5" fillId="2" borderId="12" xfId="0" applyFont="1" applyFill="1" applyBorder="1" applyAlignment="1">
      <alignment horizontal="left" vertical="center"/>
    </xf>
    <xf numFmtId="0" fontId="5" fillId="2" borderId="12" xfId="0" applyFont="1" applyFill="1" applyBorder="1" applyAlignment="1">
      <alignment horizontal="center" vertical="center"/>
    </xf>
    <xf numFmtId="0" fontId="5" fillId="2" borderId="12" xfId="0" applyFont="1" applyFill="1" applyBorder="1" applyAlignment="1">
      <alignment horizontal="centerContinuous" vertical="center" wrapText="1"/>
    </xf>
    <xf numFmtId="0" fontId="10" fillId="2" borderId="11" xfId="0" applyFont="1" applyFill="1" applyBorder="1" applyAlignment="1">
      <alignment horizontal="right" vertical="center"/>
    </xf>
    <xf numFmtId="0" fontId="8" fillId="2" borderId="3" xfId="0" applyFont="1" applyFill="1" applyBorder="1" applyAlignment="1">
      <alignment vertical="center" wrapText="1"/>
    </xf>
    <xf numFmtId="0" fontId="14" fillId="2" borderId="2" xfId="0" applyFont="1" applyFill="1" applyBorder="1" applyAlignment="1">
      <alignment vertical="center" wrapText="1"/>
    </xf>
    <xf numFmtId="0" fontId="2" fillId="2" borderId="1" xfId="0" applyFont="1" applyFill="1" applyBorder="1" applyAlignment="1">
      <alignment horizontal="right" vertical="center" wrapText="1"/>
    </xf>
    <xf numFmtId="166" fontId="9" fillId="2" borderId="5" xfId="0" applyNumberFormat="1" applyFont="1" applyFill="1" applyBorder="1" applyAlignment="1">
      <alignment horizontal="right" vertical="center" wrapText="1"/>
    </xf>
    <xf numFmtId="0" fontId="4" fillId="2" borderId="8" xfId="0" applyFont="1" applyFill="1" applyBorder="1" applyAlignment="1">
      <alignment horizontal="left" vertical="center"/>
    </xf>
    <xf numFmtId="0" fontId="21" fillId="0" borderId="0" xfId="2" applyFont="1"/>
    <xf numFmtId="0" fontId="22" fillId="0" borderId="0" xfId="2" applyFont="1"/>
    <xf numFmtId="0" fontId="20" fillId="0" borderId="0" xfId="2"/>
    <xf numFmtId="0" fontId="22" fillId="0" borderId="0" xfId="2" applyFont="1" applyAlignment="1">
      <alignment horizontal="left"/>
    </xf>
    <xf numFmtId="0" fontId="22" fillId="0" borderId="0" xfId="2" applyFont="1" applyAlignment="1">
      <alignment horizontal="center"/>
    </xf>
    <xf numFmtId="0" fontId="23" fillId="0" borderId="0" xfId="2" applyFont="1"/>
    <xf numFmtId="0" fontId="22" fillId="0" borderId="41" xfId="2" applyFont="1" applyBorder="1"/>
    <xf numFmtId="0" fontId="22" fillId="0" borderId="41" xfId="2" applyFont="1" applyBorder="1" applyAlignment="1">
      <alignment horizontal="center"/>
    </xf>
    <xf numFmtId="0" fontId="25" fillId="2" borderId="18" xfId="0" applyFont="1" applyFill="1" applyBorder="1" applyAlignment="1">
      <alignment horizontal="center" vertical="center" wrapText="1"/>
    </xf>
    <xf numFmtId="0" fontId="5" fillId="2" borderId="20" xfId="0" applyFont="1" applyFill="1" applyBorder="1" applyAlignment="1">
      <alignment horizontal="center" vertical="center"/>
    </xf>
    <xf numFmtId="0" fontId="23" fillId="6" borderId="0" xfId="2" applyFont="1" applyFill="1"/>
    <xf numFmtId="0" fontId="22" fillId="6" borderId="0" xfId="2" applyFont="1" applyFill="1"/>
    <xf numFmtId="0" fontId="9" fillId="0" borderId="4" xfId="0" applyFont="1" applyBorder="1" applyAlignment="1">
      <alignment horizontal="center" vertical="center" shrinkToFit="1"/>
    </xf>
    <xf numFmtId="0" fontId="9" fillId="2" borderId="53" xfId="0" applyFont="1" applyFill="1" applyBorder="1" applyAlignment="1">
      <alignment horizontal="left" vertical="center"/>
    </xf>
    <xf numFmtId="0" fontId="6" fillId="2" borderId="0" xfId="0" applyFont="1" applyFill="1" applyAlignment="1">
      <alignment vertical="center"/>
    </xf>
    <xf numFmtId="8" fontId="2" fillId="2" borderId="0" xfId="0" applyNumberFormat="1" applyFont="1" applyFill="1" applyAlignment="1">
      <alignment horizontal="center" vertical="center"/>
    </xf>
    <xf numFmtId="0" fontId="10" fillId="2" borderId="0" xfId="0" applyFont="1" applyFill="1" applyAlignment="1">
      <alignment vertical="center"/>
    </xf>
    <xf numFmtId="0" fontId="4" fillId="2" borderId="0" xfId="0" applyFont="1" applyFill="1" applyAlignment="1">
      <alignment vertical="center"/>
    </xf>
    <xf numFmtId="0" fontId="18" fillId="2" borderId="0" xfId="0" applyFont="1" applyFill="1" applyAlignment="1">
      <alignment vertical="center"/>
    </xf>
    <xf numFmtId="165" fontId="12" fillId="2" borderId="0" xfId="0" applyNumberFormat="1" applyFont="1" applyFill="1" applyAlignment="1">
      <alignment horizontal="left" vertical="center"/>
    </xf>
    <xf numFmtId="0" fontId="3" fillId="2" borderId="0" xfId="0" applyFont="1" applyFill="1" applyAlignment="1">
      <alignment horizontal="center" vertical="center"/>
    </xf>
    <xf numFmtId="0" fontId="9" fillId="2" borderId="0" xfId="0" applyFont="1" applyFill="1" applyAlignment="1">
      <alignment horizontal="center" vertical="center"/>
    </xf>
    <xf numFmtId="0" fontId="4" fillId="2" borderId="0" xfId="0" applyFont="1" applyFill="1" applyAlignment="1">
      <alignment horizontal="center"/>
    </xf>
    <xf numFmtId="0" fontId="19" fillId="2" borderId="0" xfId="0" applyFont="1" applyFill="1" applyAlignment="1">
      <alignment vertical="center"/>
    </xf>
    <xf numFmtId="0" fontId="3" fillId="2" borderId="0" xfId="0" applyFont="1" applyFill="1" applyAlignment="1">
      <alignment vertical="center"/>
    </xf>
    <xf numFmtId="0" fontId="5" fillId="2" borderId="0" xfId="0" applyFont="1" applyFill="1" applyAlignment="1">
      <alignment vertical="center"/>
    </xf>
    <xf numFmtId="0" fontId="5" fillId="2" borderId="13" xfId="0" applyFont="1" applyFill="1" applyBorder="1" applyAlignment="1">
      <alignment horizontal="right" vertical="center"/>
    </xf>
    <xf numFmtId="169" fontId="5" fillId="2" borderId="7" xfId="0" applyNumberFormat="1" applyFont="1" applyFill="1" applyBorder="1" applyAlignment="1">
      <alignment vertical="center"/>
    </xf>
    <xf numFmtId="169" fontId="5" fillId="2" borderId="0" xfId="0" applyNumberFormat="1" applyFont="1" applyFill="1" applyAlignment="1">
      <alignment vertical="center"/>
    </xf>
    <xf numFmtId="0" fontId="5" fillId="2" borderId="0" xfId="0" quotePrefix="1" applyFont="1" applyFill="1" applyAlignment="1">
      <alignment horizontal="right" vertical="center"/>
    </xf>
    <xf numFmtId="165" fontId="5" fillId="2" borderId="0" xfId="0" applyNumberFormat="1" applyFont="1" applyFill="1" applyAlignment="1">
      <alignment vertical="center"/>
    </xf>
    <xf numFmtId="0" fontId="11" fillId="2" borderId="0" xfId="0" applyFont="1" applyFill="1" applyAlignment="1">
      <alignment horizontal="left" vertical="center"/>
    </xf>
    <xf numFmtId="0" fontId="10" fillId="2" borderId="0" xfId="0" applyFont="1" applyFill="1" applyAlignment="1">
      <alignment horizontal="center" vertical="center" shrinkToFit="1"/>
    </xf>
    <xf numFmtId="0" fontId="17" fillId="2" borderId="0" xfId="0" applyFont="1" applyFill="1" applyAlignment="1">
      <alignment vertical="center"/>
    </xf>
    <xf numFmtId="0" fontId="6" fillId="2" borderId="0" xfId="0" applyFont="1" applyFill="1" applyAlignment="1">
      <alignment horizontal="right" vertical="center"/>
    </xf>
    <xf numFmtId="165" fontId="2" fillId="2" borderId="0" xfId="0" applyNumberFormat="1" applyFont="1" applyFill="1" applyAlignment="1">
      <alignment vertical="center"/>
    </xf>
    <xf numFmtId="0" fontId="4" fillId="2" borderId="0" xfId="0" applyFont="1" applyFill="1" applyAlignment="1">
      <alignment horizontal="center" vertical="center"/>
    </xf>
    <xf numFmtId="0" fontId="1" fillId="0" borderId="7" xfId="0" applyFont="1" applyBorder="1" applyAlignment="1">
      <alignment horizontal="center" vertical="center"/>
    </xf>
    <xf numFmtId="0" fontId="10" fillId="2" borderId="8" xfId="0" applyFont="1" applyFill="1" applyBorder="1" applyAlignment="1">
      <alignment horizontal="right" vertical="center"/>
    </xf>
    <xf numFmtId="0" fontId="5" fillId="2" borderId="0" xfId="0" applyFont="1" applyFill="1" applyAlignment="1">
      <alignment vertical="center" wrapText="1"/>
    </xf>
    <xf numFmtId="0" fontId="2" fillId="2" borderId="0" xfId="0" applyFont="1" applyFill="1" applyAlignment="1">
      <alignment vertical="center"/>
    </xf>
    <xf numFmtId="0" fontId="4" fillId="2" borderId="2" xfId="0" applyFont="1" applyFill="1" applyBorder="1" applyAlignment="1">
      <alignment horizontal="left" vertical="center" wrapText="1"/>
    </xf>
    <xf numFmtId="0" fontId="2" fillId="2" borderId="18" xfId="0" applyFont="1" applyFill="1" applyBorder="1" applyAlignment="1">
      <alignment horizontal="right" vertical="center"/>
    </xf>
    <xf numFmtId="7" fontId="9" fillId="2" borderId="4" xfId="1" applyNumberFormat="1" applyFont="1" applyFill="1" applyBorder="1" applyAlignment="1" applyProtection="1">
      <alignment horizontal="right" vertical="center" wrapText="1"/>
    </xf>
    <xf numFmtId="0" fontId="2" fillId="2" borderId="37" xfId="0" applyFont="1" applyFill="1" applyBorder="1" applyAlignment="1">
      <alignment vertical="center"/>
    </xf>
    <xf numFmtId="0" fontId="2" fillId="2" borderId="38" xfId="0" applyFont="1" applyFill="1" applyBorder="1" applyAlignment="1">
      <alignment vertical="center"/>
    </xf>
    <xf numFmtId="0" fontId="4" fillId="2" borderId="20" xfId="0" applyFont="1" applyFill="1" applyBorder="1" applyAlignment="1">
      <alignment vertical="center"/>
    </xf>
    <xf numFmtId="0" fontId="4" fillId="2" borderId="22" xfId="0" applyFont="1" applyFill="1" applyBorder="1" applyAlignment="1">
      <alignment vertical="center"/>
    </xf>
    <xf numFmtId="0" fontId="4" fillId="2" borderId="26" xfId="0" applyFont="1" applyFill="1" applyBorder="1" applyAlignment="1">
      <alignment vertical="center"/>
    </xf>
    <xf numFmtId="0" fontId="4" fillId="2" borderId="31" xfId="0" applyFont="1" applyFill="1" applyBorder="1" applyAlignment="1">
      <alignment vertical="center"/>
    </xf>
    <xf numFmtId="0" fontId="4" fillId="2" borderId="25" xfId="0" applyFont="1" applyFill="1" applyBorder="1" applyAlignment="1">
      <alignment vertical="center"/>
    </xf>
    <xf numFmtId="0" fontId="4" fillId="2" borderId="26" xfId="0" applyFont="1" applyFill="1" applyBorder="1" applyAlignment="1">
      <alignment horizontal="center" vertical="center"/>
    </xf>
    <xf numFmtId="0" fontId="4" fillId="2" borderId="33" xfId="0" applyFont="1" applyFill="1" applyBorder="1" applyAlignment="1">
      <alignment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8" xfId="0" applyFont="1" applyFill="1" applyBorder="1" applyAlignment="1">
      <alignment vertical="center"/>
    </xf>
    <xf numFmtId="0" fontId="4" fillId="2" borderId="29" xfId="0" applyFont="1" applyFill="1" applyBorder="1" applyAlignment="1">
      <alignment vertical="center"/>
    </xf>
    <xf numFmtId="0" fontId="4" fillId="2" borderId="48" xfId="0" applyFont="1" applyFill="1" applyBorder="1" applyAlignment="1">
      <alignment vertical="center"/>
    </xf>
    <xf numFmtId="0" fontId="4" fillId="2" borderId="49" xfId="0" applyFont="1" applyFill="1" applyBorder="1" applyAlignment="1">
      <alignment vertical="center"/>
    </xf>
    <xf numFmtId="0" fontId="25" fillId="2" borderId="48" xfId="0" applyFont="1" applyFill="1" applyBorder="1" applyAlignment="1">
      <alignment vertical="center"/>
    </xf>
    <xf numFmtId="0" fontId="2" fillId="2" borderId="48" xfId="0" applyFont="1" applyFill="1" applyBorder="1" applyAlignment="1">
      <alignment vertical="center"/>
    </xf>
    <xf numFmtId="0" fontId="2" fillId="2" borderId="49" xfId="0" applyFont="1" applyFill="1" applyBorder="1" applyAlignment="1">
      <alignment vertical="center"/>
    </xf>
    <xf numFmtId="0" fontId="4" fillId="2" borderId="50" xfId="0" applyFont="1" applyFill="1" applyBorder="1" applyAlignment="1">
      <alignment vertical="center"/>
    </xf>
    <xf numFmtId="0" fontId="4" fillId="2" borderId="51" xfId="0" applyFont="1" applyFill="1" applyBorder="1" applyAlignment="1">
      <alignment vertical="center"/>
    </xf>
    <xf numFmtId="0" fontId="2" fillId="2" borderId="52" xfId="0" applyFont="1" applyFill="1" applyBorder="1" applyAlignment="1">
      <alignment vertical="center"/>
    </xf>
    <xf numFmtId="0" fontId="2" fillId="2" borderId="41" xfId="0" applyFont="1" applyFill="1" applyBorder="1" applyAlignment="1">
      <alignment horizontal="right" vertical="center"/>
    </xf>
    <xf numFmtId="0" fontId="2" fillId="2" borderId="41" xfId="0" applyFont="1" applyFill="1" applyBorder="1" applyAlignment="1">
      <alignment horizontal="right" vertical="center" wrapText="1"/>
    </xf>
    <xf numFmtId="0" fontId="4" fillId="2" borderId="10" xfId="0" applyFont="1" applyFill="1" applyBorder="1" applyAlignment="1">
      <alignment vertical="center"/>
    </xf>
    <xf numFmtId="0" fontId="4" fillId="7" borderId="55" xfId="0" applyFont="1" applyFill="1" applyBorder="1" applyAlignment="1" applyProtection="1">
      <alignment horizontal="center" vertical="center"/>
      <protection locked="0"/>
    </xf>
    <xf numFmtId="0" fontId="4" fillId="0" borderId="14" xfId="0" applyFont="1" applyBorder="1" applyAlignment="1">
      <alignment vertical="center"/>
    </xf>
    <xf numFmtId="0" fontId="4" fillId="0" borderId="15" xfId="0" applyFont="1" applyBorder="1" applyAlignment="1">
      <alignment vertical="center"/>
    </xf>
    <xf numFmtId="170" fontId="4" fillId="7" borderId="2" xfId="0" applyNumberFormat="1" applyFont="1" applyFill="1" applyBorder="1" applyAlignment="1" applyProtection="1">
      <alignment horizontal="left" vertical="center" wrapText="1"/>
      <protection locked="0"/>
    </xf>
    <xf numFmtId="0" fontId="10" fillId="7" borderId="3" xfId="0" applyFont="1" applyFill="1" applyBorder="1" applyAlignment="1" applyProtection="1">
      <alignment vertical="center" wrapText="1"/>
      <protection locked="0"/>
    </xf>
    <xf numFmtId="172" fontId="10" fillId="7" borderId="3" xfId="0" applyNumberFormat="1" applyFont="1" applyFill="1" applyBorder="1" applyAlignment="1" applyProtection="1">
      <alignment vertical="center" wrapText="1"/>
      <protection locked="0"/>
    </xf>
    <xf numFmtId="0" fontId="4" fillId="7" borderId="35" xfId="0" applyFont="1" applyFill="1" applyBorder="1" applyAlignment="1" applyProtection="1">
      <alignment vertical="center"/>
      <protection locked="0"/>
    </xf>
    <xf numFmtId="0" fontId="29" fillId="0" borderId="7" xfId="3" applyBorder="1" applyAlignment="1">
      <alignment horizontal="center"/>
    </xf>
    <xf numFmtId="0" fontId="29" fillId="0" borderId="57" xfId="3" applyBorder="1" applyAlignment="1">
      <alignment horizontal="center"/>
    </xf>
    <xf numFmtId="0" fontId="29" fillId="0" borderId="12" xfId="3" applyBorder="1" applyAlignment="1">
      <alignment horizontal="center"/>
    </xf>
    <xf numFmtId="0" fontId="31" fillId="0" borderId="56" xfId="3" applyFont="1" applyBorder="1" applyAlignment="1">
      <alignment horizontal="center"/>
    </xf>
    <xf numFmtId="0" fontId="29" fillId="0" borderId="57" xfId="3" applyBorder="1" applyAlignment="1">
      <alignment horizontal="left" vertical="center"/>
    </xf>
    <xf numFmtId="0" fontId="29" fillId="0" borderId="57" xfId="3" applyBorder="1" applyAlignment="1">
      <alignment horizontal="center" vertical="center"/>
    </xf>
    <xf numFmtId="0" fontId="29" fillId="0" borderId="57" xfId="3" applyBorder="1" applyAlignment="1">
      <alignment horizontal="center" wrapText="1"/>
    </xf>
    <xf numFmtId="0" fontId="0" fillId="0" borderId="0" xfId="0" applyAlignment="1">
      <alignment horizontal="center"/>
    </xf>
    <xf numFmtId="0" fontId="30" fillId="0" borderId="56" xfId="3" applyFont="1" applyBorder="1" applyAlignment="1">
      <alignment horizontal="left"/>
    </xf>
    <xf numFmtId="0" fontId="29" fillId="0" borderId="12" xfId="3" applyBorder="1" applyAlignment="1">
      <alignment horizontal="left"/>
    </xf>
    <xf numFmtId="0" fontId="29" fillId="0" borderId="57" xfId="3" applyBorder="1" applyAlignment="1">
      <alignment horizontal="left"/>
    </xf>
    <xf numFmtId="0" fontId="29" fillId="0" borderId="7" xfId="3" applyBorder="1" applyAlignment="1">
      <alignment horizontal="left"/>
    </xf>
    <xf numFmtId="0" fontId="0" fillId="0" borderId="0" xfId="0" applyAlignment="1">
      <alignment horizontal="left"/>
    </xf>
    <xf numFmtId="0" fontId="1" fillId="0" borderId="0" xfId="0" applyFont="1"/>
    <xf numFmtId="0" fontId="31" fillId="0" borderId="58" xfId="3" applyFont="1" applyBorder="1" applyAlignment="1">
      <alignment horizontal="center"/>
    </xf>
    <xf numFmtId="0" fontId="30" fillId="0" borderId="58" xfId="3" applyFont="1" applyBorder="1" applyAlignment="1">
      <alignment horizontal="left"/>
    </xf>
    <xf numFmtId="0" fontId="5" fillId="2" borderId="12" xfId="0" applyFont="1" applyFill="1" applyBorder="1" applyAlignment="1">
      <alignment horizontal="center" vertical="center" wrapText="1"/>
    </xf>
    <xf numFmtId="0" fontId="5" fillId="2" borderId="44" xfId="0" applyFont="1" applyFill="1" applyBorder="1" applyAlignment="1">
      <alignment horizontal="center" vertical="center" wrapText="1"/>
    </xf>
    <xf numFmtId="14" fontId="10" fillId="2" borderId="8" xfId="0" applyNumberFormat="1" applyFont="1" applyFill="1" applyBorder="1" applyAlignment="1">
      <alignment horizontal="center" vertical="center"/>
    </xf>
    <xf numFmtId="0" fontId="4" fillId="7" borderId="3" xfId="0" applyFont="1" applyFill="1" applyBorder="1" applyAlignment="1" applyProtection="1">
      <alignment vertical="center" wrapText="1"/>
      <protection locked="0"/>
    </xf>
    <xf numFmtId="0" fontId="4" fillId="7" borderId="59" xfId="0" applyFont="1" applyFill="1" applyBorder="1" applyAlignment="1" applyProtection="1">
      <alignment vertical="center" wrapText="1"/>
      <protection locked="0"/>
    </xf>
    <xf numFmtId="0" fontId="4" fillId="7" borderId="60" xfId="0" applyFont="1" applyFill="1" applyBorder="1" applyAlignment="1" applyProtection="1">
      <alignment vertical="center" wrapText="1"/>
      <protection locked="0"/>
    </xf>
    <xf numFmtId="0" fontId="5" fillId="2" borderId="7" xfId="0" applyFont="1" applyFill="1" applyBorder="1" applyAlignment="1" applyProtection="1">
      <alignment horizontal="center" vertical="center" shrinkToFit="1"/>
      <protection locked="0"/>
    </xf>
    <xf numFmtId="49" fontId="5" fillId="2" borderId="8" xfId="0" applyNumberFormat="1" applyFont="1" applyFill="1" applyBorder="1" applyAlignment="1" applyProtection="1">
      <alignment horizontal="center" vertical="center" shrinkToFit="1"/>
      <protection locked="0"/>
    </xf>
    <xf numFmtId="173" fontId="5" fillId="2" borderId="9" xfId="0" applyNumberFormat="1" applyFont="1" applyFill="1" applyBorder="1" applyAlignment="1" applyProtection="1">
      <alignment horizontal="left" vertical="center" shrinkToFit="1"/>
      <protection locked="0"/>
    </xf>
    <xf numFmtId="173" fontId="5" fillId="2" borderId="9" xfId="0" applyNumberFormat="1" applyFont="1" applyFill="1" applyBorder="1" applyAlignment="1" applyProtection="1">
      <alignment horizontal="left" vertical="center"/>
      <protection locked="0"/>
    </xf>
    <xf numFmtId="49" fontId="28" fillId="2" borderId="8" xfId="0" applyNumberFormat="1" applyFont="1" applyFill="1" applyBorder="1" applyAlignment="1" applyProtection="1">
      <alignment horizontal="center" vertical="center" shrinkToFit="1"/>
      <protection locked="0"/>
    </xf>
    <xf numFmtId="0" fontId="2" fillId="2" borderId="48" xfId="0" applyFont="1" applyFill="1" applyBorder="1" applyAlignment="1">
      <alignment horizontal="center" vertical="center"/>
    </xf>
    <xf numFmtId="0" fontId="2" fillId="2" borderId="54" xfId="0" applyFont="1" applyFill="1" applyBorder="1" applyAlignment="1">
      <alignment horizontal="center" vertical="center"/>
    </xf>
    <xf numFmtId="171" fontId="4" fillId="7" borderId="1" xfId="0" applyNumberFormat="1" applyFont="1" applyFill="1" applyBorder="1" applyAlignment="1" applyProtection="1">
      <alignment horizontal="left" vertical="center" wrapText="1"/>
      <protection locked="0"/>
    </xf>
    <xf numFmtId="171" fontId="4" fillId="7" borderId="4" xfId="0" applyNumberFormat="1" applyFont="1" applyFill="1" applyBorder="1" applyAlignment="1" applyProtection="1">
      <alignment horizontal="left" vertical="center" wrapText="1"/>
      <protection locked="0"/>
    </xf>
    <xf numFmtId="0" fontId="9" fillId="0" borderId="1" xfId="0" applyFont="1" applyBorder="1" applyAlignment="1">
      <alignment horizontal="center" vertical="center" shrinkToFit="1"/>
    </xf>
    <xf numFmtId="0" fontId="9" fillId="0" borderId="4" xfId="0" applyFont="1" applyBorder="1" applyAlignment="1">
      <alignment horizontal="center" vertical="center" shrinkToFit="1"/>
    </xf>
    <xf numFmtId="0" fontId="4" fillId="2" borderId="4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49" xfId="0" applyFont="1" applyFill="1" applyBorder="1" applyAlignment="1">
      <alignment horizontal="left" vertical="center" wrapText="1"/>
    </xf>
    <xf numFmtId="0" fontId="7" fillId="2" borderId="14"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7" xfId="0" applyFont="1" applyFill="1" applyBorder="1" applyAlignment="1">
      <alignment horizontal="center" vertical="center" wrapText="1"/>
    </xf>
    <xf numFmtId="0" fontId="5" fillId="2" borderId="21" xfId="0" applyFont="1" applyFill="1" applyBorder="1" applyAlignment="1">
      <alignment horizontal="left" vertical="center"/>
    </xf>
    <xf numFmtId="0" fontId="5" fillId="2" borderId="43" xfId="0" applyFont="1" applyFill="1" applyBorder="1" applyAlignment="1">
      <alignment horizontal="left" vertical="center"/>
    </xf>
    <xf numFmtId="0" fontId="5" fillId="2" borderId="32" xfId="0" applyFont="1" applyFill="1" applyBorder="1" applyAlignment="1">
      <alignment horizontal="left" vertical="center"/>
    </xf>
    <xf numFmtId="0" fontId="2" fillId="2" borderId="1"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26" xfId="0" applyFont="1" applyFill="1" applyBorder="1" applyAlignment="1">
      <alignment horizontal="left" vertical="center" wrapText="1"/>
    </xf>
    <xf numFmtId="0" fontId="10" fillId="2" borderId="27"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0" fillId="2" borderId="31" xfId="0" applyFont="1" applyFill="1" applyBorder="1" applyAlignment="1">
      <alignment horizontal="left" vertical="center" wrapText="1"/>
    </xf>
    <xf numFmtId="0" fontId="4" fillId="2" borderId="21"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25" xfId="0" applyFont="1" applyFill="1" applyBorder="1" applyAlignment="1">
      <alignment horizontal="left" vertical="center"/>
    </xf>
    <xf numFmtId="0" fontId="4" fillId="2" borderId="0" xfId="0" applyFont="1" applyFill="1" applyAlignment="1">
      <alignment horizontal="left" vertical="center"/>
    </xf>
    <xf numFmtId="0" fontId="4" fillId="2" borderId="26" xfId="0" applyFont="1" applyFill="1" applyBorder="1" applyAlignment="1">
      <alignment horizontal="left" vertical="center"/>
    </xf>
    <xf numFmtId="0" fontId="25" fillId="2" borderId="25" xfId="0" applyFont="1" applyFill="1" applyBorder="1" applyAlignment="1">
      <alignment horizontal="left" vertical="center"/>
    </xf>
    <xf numFmtId="0" fontId="25" fillId="2" borderId="0" xfId="0" applyFont="1" applyFill="1" applyAlignment="1">
      <alignment horizontal="left" vertical="center"/>
    </xf>
    <xf numFmtId="0" fontId="25" fillId="2" borderId="26" xfId="0" applyFont="1" applyFill="1" applyBorder="1" applyAlignment="1">
      <alignment horizontal="left" vertical="center"/>
    </xf>
    <xf numFmtId="0" fontId="14" fillId="2" borderId="45" xfId="0" applyFont="1" applyFill="1" applyBorder="1" applyAlignment="1">
      <alignment horizontal="left" vertical="center" wrapText="1"/>
    </xf>
    <xf numFmtId="0" fontId="14" fillId="2" borderId="46" xfId="0" applyFont="1" applyFill="1" applyBorder="1" applyAlignment="1">
      <alignment horizontal="left" vertical="center" wrapText="1"/>
    </xf>
    <xf numFmtId="0" fontId="14" fillId="2" borderId="47" xfId="0" applyFont="1" applyFill="1" applyBorder="1" applyAlignment="1">
      <alignment horizontal="left" vertical="center" wrapText="1"/>
    </xf>
    <xf numFmtId="168" fontId="4" fillId="7" borderId="8" xfId="0" applyNumberFormat="1" applyFont="1" applyFill="1" applyBorder="1" applyAlignment="1" applyProtection="1">
      <alignment horizontal="center" vertical="center"/>
      <protection locked="0"/>
    </xf>
    <xf numFmtId="168" fontId="4" fillId="7" borderId="36" xfId="0" applyNumberFormat="1" applyFont="1" applyFill="1" applyBorder="1" applyAlignment="1" applyProtection="1">
      <alignment horizontal="center" vertical="center"/>
      <protection locked="0"/>
    </xf>
    <xf numFmtId="0" fontId="4" fillId="2" borderId="25"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165" fontId="10" fillId="7" borderId="6" xfId="0" applyNumberFormat="1" applyFont="1" applyFill="1" applyBorder="1" applyAlignment="1" applyProtection="1">
      <alignment horizontal="center" vertical="center"/>
      <protection locked="0"/>
    </xf>
    <xf numFmtId="165" fontId="10" fillId="7" borderId="4" xfId="0" applyNumberFormat="1" applyFont="1" applyFill="1" applyBorder="1" applyAlignment="1" applyProtection="1">
      <alignment horizontal="center" vertical="center"/>
      <protection locked="0"/>
    </xf>
    <xf numFmtId="165" fontId="13" fillId="3" borderId="1" xfId="0" applyNumberFormat="1" applyFont="1" applyFill="1" applyBorder="1" applyAlignment="1">
      <alignment horizontal="center" vertical="center"/>
    </xf>
    <xf numFmtId="165" fontId="13" fillId="3" borderId="6" xfId="0" applyNumberFormat="1" applyFont="1" applyFill="1" applyBorder="1" applyAlignment="1">
      <alignment horizontal="center" vertical="center"/>
    </xf>
    <xf numFmtId="165" fontId="13" fillId="3" borderId="4" xfId="0" applyNumberFormat="1" applyFont="1" applyFill="1" applyBorder="1" applyAlignment="1">
      <alignment horizontal="center" vertical="center"/>
    </xf>
    <xf numFmtId="0" fontId="5" fillId="2" borderId="0" xfId="0" applyFont="1" applyFill="1" applyAlignment="1">
      <alignment horizontal="center" vertical="center" wrapText="1"/>
    </xf>
    <xf numFmtId="0" fontId="5" fillId="2" borderId="17" xfId="0" applyFont="1" applyFill="1" applyBorder="1" applyAlignment="1">
      <alignment horizontal="center" vertical="center" wrapText="1"/>
    </xf>
    <xf numFmtId="165" fontId="10" fillId="0" borderId="1" xfId="0" applyNumberFormat="1" applyFont="1" applyBorder="1" applyAlignment="1">
      <alignment horizontal="center" vertical="center"/>
    </xf>
    <xf numFmtId="165" fontId="10" fillId="0" borderId="6" xfId="0" applyNumberFormat="1" applyFont="1" applyBorder="1" applyAlignment="1">
      <alignment horizontal="center" vertical="center"/>
    </xf>
    <xf numFmtId="165" fontId="10" fillId="0" borderId="4" xfId="0" applyNumberFormat="1" applyFont="1" applyBorder="1" applyAlignment="1">
      <alignment horizontal="center" vertical="center"/>
    </xf>
    <xf numFmtId="165" fontId="13" fillId="3" borderId="1" xfId="0" applyNumberFormat="1" applyFont="1" applyFill="1" applyBorder="1" applyAlignment="1">
      <alignment horizontal="left" vertical="center"/>
    </xf>
    <xf numFmtId="165" fontId="13" fillId="3" borderId="6" xfId="0" applyNumberFormat="1" applyFont="1" applyFill="1" applyBorder="1" applyAlignment="1">
      <alignment horizontal="left" vertical="center"/>
    </xf>
    <xf numFmtId="165" fontId="13" fillId="3" borderId="4" xfId="0" applyNumberFormat="1" applyFont="1" applyFill="1" applyBorder="1" applyAlignment="1">
      <alignment horizontal="left" vertical="center"/>
    </xf>
    <xf numFmtId="4" fontId="22" fillId="4" borderId="40" xfId="2" applyNumberFormat="1" applyFont="1" applyFill="1" applyBorder="1" applyAlignment="1" applyProtection="1">
      <alignment horizontal="right"/>
      <protection locked="0"/>
    </xf>
    <xf numFmtId="4" fontId="22" fillId="5" borderId="10" xfId="2" applyNumberFormat="1" applyFont="1" applyFill="1" applyBorder="1" applyAlignment="1">
      <alignment horizontal="right"/>
    </xf>
    <xf numFmtId="14" fontId="22" fillId="4" borderId="10" xfId="2" applyNumberFormat="1" applyFont="1" applyFill="1" applyBorder="1" applyAlignment="1" applyProtection="1">
      <alignment horizontal="center"/>
      <protection locked="0"/>
    </xf>
    <xf numFmtId="0" fontId="22" fillId="4" borderId="10" xfId="2" applyFont="1" applyFill="1" applyBorder="1" applyAlignment="1" applyProtection="1">
      <alignment horizontal="center"/>
      <protection locked="0"/>
    </xf>
    <xf numFmtId="0" fontId="22" fillId="4" borderId="40" xfId="2" applyFont="1" applyFill="1" applyBorder="1" applyAlignment="1" applyProtection="1">
      <alignment horizontal="center"/>
      <protection locked="0"/>
    </xf>
    <xf numFmtId="2" fontId="22" fillId="0" borderId="0" xfId="2" applyNumberFormat="1" applyFont="1" applyAlignment="1">
      <alignment horizontal="right"/>
    </xf>
    <xf numFmtId="4" fontId="22" fillId="5" borderId="40" xfId="2" applyNumberFormat="1" applyFont="1" applyFill="1" applyBorder="1" applyAlignment="1">
      <alignment horizontal="right"/>
    </xf>
    <xf numFmtId="0" fontId="22" fillId="4" borderId="42" xfId="2" applyFont="1" applyFill="1" applyBorder="1" applyAlignment="1" applyProtection="1">
      <alignment horizontal="center"/>
      <protection locked="0"/>
    </xf>
    <xf numFmtId="0" fontId="20" fillId="4" borderId="10" xfId="2" applyFill="1" applyBorder="1" applyAlignment="1" applyProtection="1">
      <alignment horizontal="center"/>
      <protection locked="0"/>
    </xf>
    <xf numFmtId="4" fontId="22" fillId="0" borderId="40" xfId="2" applyNumberFormat="1" applyFont="1" applyBorder="1" applyAlignment="1">
      <alignment horizontal="right"/>
    </xf>
    <xf numFmtId="0" fontId="22" fillId="0" borderId="43" xfId="2" applyFont="1" applyBorder="1" applyAlignment="1">
      <alignment horizontal="center"/>
    </xf>
    <xf numFmtId="0" fontId="20" fillId="4" borderId="10" xfId="2" applyFill="1" applyBorder="1" applyAlignment="1" applyProtection="1">
      <alignment horizontal="left"/>
      <protection locked="0"/>
    </xf>
    <xf numFmtId="0" fontId="24" fillId="0" borderId="43" xfId="2" applyFont="1" applyBorder="1" applyAlignment="1">
      <alignment horizontal="center"/>
    </xf>
    <xf numFmtId="0" fontId="22" fillId="4" borderId="10" xfId="2" applyFont="1" applyFill="1" applyBorder="1" applyAlignment="1" applyProtection="1">
      <alignment horizontal="left"/>
      <protection locked="0"/>
    </xf>
    <xf numFmtId="0" fontId="22" fillId="0" borderId="43" xfId="2" applyFont="1" applyBorder="1" applyAlignment="1">
      <alignment horizontal="left"/>
    </xf>
  </cellXfs>
  <cellStyles count="4">
    <cellStyle name="Standard" xfId="0" builtinId="0"/>
    <cellStyle name="Standard 2" xfId="2" xr:uid="{00000000-0005-0000-0000-000001000000}"/>
    <cellStyle name="Standard 3" xfId="3" xr:uid="{8EA1F9C0-1BCF-42B7-893A-0D757E766CE8}"/>
    <cellStyle name="Währung" xfId="1" builtinId="4"/>
  </cellStyles>
  <dxfs count="22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strike val="0"/>
        <outline val="0"/>
        <shadow val="0"/>
        <u val="none"/>
        <vertAlign val="baseline"/>
        <sz val="11"/>
        <color rgb="FF000000"/>
        <name val="Arial"/>
        <scheme val="none"/>
      </font>
      <alignment horizontal="center" vertical="center" textRotation="0" wrapText="0" indent="0" justifyLastLine="0" shrinkToFit="1" readingOrder="0"/>
      <protection locked="0" hidden="0"/>
    </dxf>
    <dxf>
      <font>
        <strike val="0"/>
        <outline val="0"/>
        <shadow val="0"/>
        <u val="none"/>
        <vertAlign val="baseline"/>
        <sz val="11"/>
        <color indexed="8"/>
        <name val="Arial"/>
        <scheme val="none"/>
      </font>
      <numFmt numFmtId="30" formatCode="@"/>
      <fill>
        <patternFill patternType="solid">
          <fgColor indexed="64"/>
          <bgColor indexed="9"/>
        </patternFill>
      </fill>
      <alignment horizontal="center" vertical="center" textRotation="0" wrapText="0" indent="0" justifyLastLine="0" shrinkToFit="1"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numFmt numFmtId="30" formatCode="@"/>
      <fill>
        <patternFill patternType="solid">
          <fgColor indexed="64"/>
          <bgColor indexed="9"/>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numFmt numFmtId="169" formatCode="_-* #,##0.00\ [$€-407]_-;\-* #,##0.00\ [$€-407]_-;_-* &quot;-&quot;??\ [$€-407]_-;_-@_-"/>
      <fill>
        <patternFill patternType="solid">
          <fgColor indexed="64"/>
          <bgColor indexed="9"/>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indexed="8"/>
        <name val="Arial"/>
        <scheme val="none"/>
      </font>
      <numFmt numFmtId="169" formatCode="_-* #,##0.00\ [$€-407]_-;\-* #,##0.00\ [$€-407]_-;_-* &quot;-&quot;??\ [$€-407]_-;_-@_-"/>
      <fill>
        <patternFill patternType="solid">
          <fgColor indexed="64"/>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numFmt numFmtId="169" formatCode="_-* #,##0.00\ [$€-407]_-;\-* #,##0.00\ [$€-407]_-;_-* &quot;-&quot;??\ [$€-407]_-;_-@_-"/>
      <fill>
        <patternFill patternType="solid">
          <fgColor indexed="64"/>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fill>
        <patternFill patternType="solid">
          <fgColor indexed="64"/>
          <bgColor indexed="9"/>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fill>
        <patternFill patternType="solid">
          <fgColor indexed="64"/>
          <bgColor indexed="9"/>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numFmt numFmtId="173" formatCode="dd/mm/yy"/>
      <fill>
        <patternFill patternType="solid">
          <fgColor indexed="64"/>
          <bgColor indexed="9"/>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bottom style="thin">
          <color rgb="FF000000"/>
        </bottom>
      </border>
    </dxf>
    <dxf>
      <font>
        <strike val="0"/>
        <outline val="0"/>
        <shadow val="0"/>
        <u val="none"/>
        <vertAlign val="baseline"/>
        <sz val="11"/>
        <color rgb="FF000000"/>
        <name val="Arial"/>
        <scheme val="none"/>
      </font>
      <protection locked="0" hidden="0"/>
    </dxf>
    <dxf>
      <border outline="0">
        <bottom style="thin">
          <color rgb="FF000000"/>
        </bottom>
      </border>
    </dxf>
    <dxf>
      <font>
        <b val="0"/>
        <i val="0"/>
        <strike val="0"/>
        <condense val="0"/>
        <extend val="0"/>
        <outline val="0"/>
        <shadow val="0"/>
        <u val="none"/>
        <vertAlign val="baseline"/>
        <sz val="11"/>
        <color indexed="8"/>
        <name val="Arial"/>
        <scheme val="none"/>
      </font>
      <fill>
        <patternFill patternType="solid">
          <fgColor indexed="64"/>
          <bgColor indexed="9"/>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11"/>
        <color rgb="FF000000"/>
        <name val="Arial"/>
        <scheme val="none"/>
      </font>
      <alignment horizontal="center" vertical="center" textRotation="0" wrapText="0" indent="0" justifyLastLine="0" shrinkToFit="1" readingOrder="0"/>
      <protection locked="0" hidden="0"/>
    </dxf>
    <dxf>
      <font>
        <strike val="0"/>
        <outline val="0"/>
        <shadow val="0"/>
        <u val="none"/>
        <vertAlign val="baseline"/>
        <sz val="11"/>
        <color indexed="8"/>
        <name val="Arial"/>
        <scheme val="none"/>
      </font>
      <numFmt numFmtId="30" formatCode="@"/>
      <fill>
        <patternFill patternType="solid">
          <fgColor indexed="64"/>
          <bgColor indexed="9"/>
        </patternFill>
      </fill>
      <alignment horizontal="center" vertical="center" textRotation="0" wrapText="0" indent="0" justifyLastLine="0" shrinkToFit="1"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numFmt numFmtId="30" formatCode="@"/>
      <fill>
        <patternFill patternType="solid">
          <fgColor indexed="64"/>
          <bgColor indexed="9"/>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numFmt numFmtId="169" formatCode="_-* #,##0.00\ [$€-407]_-;\-* #,##0.00\ [$€-407]_-;_-* &quot;-&quot;??\ [$€-407]_-;_-@_-"/>
      <fill>
        <patternFill patternType="solid">
          <fgColor indexed="64"/>
          <bgColor indexed="9"/>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indexed="8"/>
        <name val="Arial"/>
        <scheme val="none"/>
      </font>
      <numFmt numFmtId="169" formatCode="_-* #,##0.00\ [$€-407]_-;\-* #,##0.00\ [$€-407]_-;_-* &quot;-&quot;??\ [$€-407]_-;_-@_-"/>
      <fill>
        <patternFill patternType="solid">
          <fgColor indexed="64"/>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numFmt numFmtId="169" formatCode="_-* #,##0.00\ [$€-407]_-;\-* #,##0.00\ [$€-407]_-;_-* &quot;-&quot;??\ [$€-407]_-;_-@_-"/>
      <fill>
        <patternFill patternType="solid">
          <fgColor indexed="64"/>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fill>
        <patternFill patternType="solid">
          <fgColor indexed="64"/>
          <bgColor indexed="9"/>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fill>
        <patternFill patternType="solid">
          <fgColor indexed="64"/>
          <bgColor indexed="9"/>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numFmt numFmtId="173" formatCode="dd/mm/yy"/>
      <fill>
        <patternFill patternType="solid">
          <fgColor indexed="64"/>
          <bgColor indexed="9"/>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bottom style="thin">
          <color rgb="FF000000"/>
        </bottom>
      </border>
    </dxf>
    <dxf>
      <font>
        <strike val="0"/>
        <outline val="0"/>
        <shadow val="0"/>
        <u val="none"/>
        <vertAlign val="baseline"/>
        <sz val="11"/>
        <color rgb="FF000000"/>
        <name val="Arial"/>
        <scheme val="none"/>
      </font>
      <protection locked="0" hidden="0"/>
    </dxf>
    <dxf>
      <border outline="0">
        <bottom style="thin">
          <color rgb="FF000000"/>
        </bottom>
      </border>
    </dxf>
    <dxf>
      <font>
        <b val="0"/>
        <i val="0"/>
        <strike val="0"/>
        <condense val="0"/>
        <extend val="0"/>
        <outline val="0"/>
        <shadow val="0"/>
        <u val="none"/>
        <vertAlign val="baseline"/>
        <sz val="11"/>
        <color indexed="8"/>
        <name val="Arial"/>
        <scheme val="none"/>
      </font>
      <fill>
        <patternFill patternType="solid">
          <fgColor indexed="64"/>
          <bgColor indexed="9"/>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11"/>
        <color rgb="FF000000"/>
        <name val="Arial"/>
        <scheme val="none"/>
      </font>
      <alignment horizontal="center" vertical="center" textRotation="0" wrapText="0" indent="0" justifyLastLine="0" shrinkToFit="1" readingOrder="0"/>
      <protection locked="0" hidden="0"/>
    </dxf>
    <dxf>
      <font>
        <strike val="0"/>
        <outline val="0"/>
        <shadow val="0"/>
        <u val="none"/>
        <vertAlign val="baseline"/>
        <sz val="11"/>
        <color indexed="8"/>
        <name val="Arial"/>
        <scheme val="none"/>
      </font>
      <numFmt numFmtId="30" formatCode="@"/>
      <fill>
        <patternFill patternType="solid">
          <fgColor indexed="64"/>
          <bgColor indexed="9"/>
        </patternFill>
      </fill>
      <alignment horizontal="center" vertical="center" textRotation="0" wrapText="0" indent="0" justifyLastLine="0" shrinkToFit="1"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numFmt numFmtId="30" formatCode="@"/>
      <fill>
        <patternFill patternType="solid">
          <fgColor indexed="64"/>
          <bgColor indexed="9"/>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numFmt numFmtId="169" formatCode="_-* #,##0.00\ [$€-407]_-;\-* #,##0.00\ [$€-407]_-;_-* &quot;-&quot;??\ [$€-407]_-;_-@_-"/>
      <fill>
        <patternFill patternType="solid">
          <fgColor indexed="64"/>
          <bgColor indexed="9"/>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indexed="8"/>
        <name val="Arial"/>
        <scheme val="none"/>
      </font>
      <numFmt numFmtId="169" formatCode="_-* #,##0.00\ [$€-407]_-;\-* #,##0.00\ [$€-407]_-;_-* &quot;-&quot;??\ [$€-407]_-;_-@_-"/>
      <fill>
        <patternFill patternType="solid">
          <fgColor indexed="64"/>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numFmt numFmtId="169" formatCode="_-* #,##0.00\ [$€-407]_-;\-* #,##0.00\ [$€-407]_-;_-* &quot;-&quot;??\ [$€-407]_-;_-@_-"/>
      <fill>
        <patternFill patternType="solid">
          <fgColor indexed="64"/>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fill>
        <patternFill patternType="solid">
          <fgColor indexed="64"/>
          <bgColor indexed="9"/>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fill>
        <patternFill patternType="solid">
          <fgColor indexed="64"/>
          <bgColor indexed="9"/>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numFmt numFmtId="173" formatCode="dd/mm/yy"/>
      <fill>
        <patternFill patternType="solid">
          <fgColor indexed="64"/>
          <bgColor indexed="9"/>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bottom style="thin">
          <color rgb="FF000000"/>
        </bottom>
      </border>
    </dxf>
    <dxf>
      <font>
        <strike val="0"/>
        <outline val="0"/>
        <shadow val="0"/>
        <u val="none"/>
        <vertAlign val="baseline"/>
        <sz val="11"/>
        <color rgb="FF000000"/>
        <name val="Arial"/>
        <scheme val="none"/>
      </font>
      <protection locked="0" hidden="0"/>
    </dxf>
    <dxf>
      <border outline="0">
        <bottom style="thin">
          <color rgb="FF000000"/>
        </bottom>
      </border>
    </dxf>
    <dxf>
      <font>
        <b val="0"/>
        <i val="0"/>
        <strike val="0"/>
        <condense val="0"/>
        <extend val="0"/>
        <outline val="0"/>
        <shadow val="0"/>
        <u val="none"/>
        <vertAlign val="baseline"/>
        <sz val="11"/>
        <color indexed="8"/>
        <name val="Arial"/>
        <scheme val="none"/>
      </font>
      <fill>
        <patternFill patternType="solid">
          <fgColor indexed="64"/>
          <bgColor indexed="9"/>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11"/>
        <color indexed="8"/>
        <name val="Arial"/>
        <scheme val="none"/>
      </font>
      <numFmt numFmtId="30" formatCode="@"/>
      <fill>
        <patternFill patternType="solid">
          <fgColor indexed="64"/>
          <bgColor indexed="9"/>
        </patternFill>
      </fill>
      <alignment horizontal="center" vertical="center" textRotation="0" wrapText="0" indent="0" justifyLastLine="0" shrinkToFit="1" readingOrder="0"/>
      <border diagonalUp="0" diagonalDown="0" outline="0">
        <left/>
        <right/>
        <top style="thin">
          <color indexed="64"/>
        </top>
        <bottom style="thin">
          <color indexed="64"/>
        </bottom>
      </border>
      <protection locked="0" hidden="0"/>
    </dxf>
    <dxf>
      <font>
        <strike val="0"/>
        <outline val="0"/>
        <shadow val="0"/>
        <u val="none"/>
        <vertAlign val="baseline"/>
        <sz val="11"/>
        <color indexed="8"/>
        <name val="Arial"/>
        <scheme val="none"/>
      </font>
      <numFmt numFmtId="30" formatCode="@"/>
      <fill>
        <patternFill patternType="solid">
          <fgColor indexed="64"/>
          <bgColor indexed="9"/>
        </patternFill>
      </fill>
      <alignment horizontal="center" vertical="center" textRotation="0" wrapText="0" indent="0" justifyLastLine="0" shrinkToFit="1"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numFmt numFmtId="30" formatCode="@"/>
      <fill>
        <patternFill patternType="solid">
          <fgColor indexed="64"/>
          <bgColor indexed="9"/>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numFmt numFmtId="169" formatCode="_-* #,##0.00\ [$€-407]_-;\-* #,##0.00\ [$€-407]_-;_-* &quot;-&quot;??\ [$€-407]_-;_-@_-"/>
      <fill>
        <patternFill patternType="solid">
          <fgColor indexed="64"/>
          <bgColor indexed="9"/>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indexed="8"/>
        <name val="Arial"/>
        <scheme val="none"/>
      </font>
      <numFmt numFmtId="169" formatCode="_-* #,##0.00\ [$€-407]_-;\-* #,##0.00\ [$€-407]_-;_-* &quot;-&quot;??\ [$€-407]_-;_-@_-"/>
      <fill>
        <patternFill patternType="solid">
          <fgColor indexed="64"/>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numFmt numFmtId="169" formatCode="_-* #,##0.00\ [$€-407]_-;\-* #,##0.00\ [$€-407]_-;_-* &quot;-&quot;??\ [$€-407]_-;_-@_-"/>
      <fill>
        <patternFill patternType="solid">
          <fgColor indexed="64"/>
          <bgColor indexed="9"/>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fill>
        <patternFill patternType="solid">
          <fgColor indexed="64"/>
          <bgColor indexed="9"/>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fill>
        <patternFill patternType="solid">
          <fgColor indexed="64"/>
          <bgColor indexed="9"/>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Arial"/>
        <scheme val="none"/>
      </font>
      <numFmt numFmtId="173" formatCode="dd/mm/yy"/>
      <fill>
        <patternFill patternType="solid">
          <fgColor indexed="64"/>
          <bgColor indexed="9"/>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bottom style="thin">
          <color indexed="64"/>
        </bottom>
      </border>
    </dxf>
    <dxf>
      <font>
        <strike val="0"/>
        <outline val="0"/>
        <shadow val="0"/>
        <u val="none"/>
        <vertAlign val="baseline"/>
        <sz val="11"/>
        <color indexed="8"/>
        <name val="Arial"/>
        <scheme val="none"/>
      </font>
      <protection locked="0" hidden="0"/>
    </dxf>
    <dxf>
      <border outline="0">
        <bottom style="thin">
          <color indexed="64"/>
        </bottom>
      </border>
    </dxf>
    <dxf>
      <font>
        <b val="0"/>
        <i val="0"/>
        <strike val="0"/>
        <condense val="0"/>
        <extend val="0"/>
        <outline val="0"/>
        <shadow val="0"/>
        <u val="none"/>
        <vertAlign val="baseline"/>
        <sz val="11"/>
        <color indexed="8"/>
        <name val="Arial"/>
        <scheme val="none"/>
      </font>
      <fill>
        <patternFill patternType="solid">
          <fgColor indexed="64"/>
          <bgColor indexed="9"/>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525780</xdr:colOff>
      <xdr:row>0</xdr:row>
      <xdr:rowOff>76200</xdr:rowOff>
    </xdr:from>
    <xdr:to>
      <xdr:col>10</xdr:col>
      <xdr:colOff>304800</xdr:colOff>
      <xdr:row>3</xdr:row>
      <xdr:rowOff>76200</xdr:rowOff>
    </xdr:to>
    <xdr:sp macro="" textlink="">
      <xdr:nvSpPr>
        <xdr:cNvPr id="2" name="Textfeld 1">
          <a:extLst>
            <a:ext uri="{FF2B5EF4-FFF2-40B4-BE49-F238E27FC236}">
              <a16:creationId xmlns:a16="http://schemas.microsoft.com/office/drawing/2014/main" id="{C6BC8B47-FD20-6006-CDAA-0D50D179BDD6}"/>
            </a:ext>
          </a:extLst>
        </xdr:cNvPr>
        <xdr:cNvSpPr txBox="1"/>
      </xdr:nvSpPr>
      <xdr:spPr>
        <a:xfrm>
          <a:off x="7894320" y="76200"/>
          <a:ext cx="461772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b="0" i="0" u="none" strike="noStrike" baseline="0">
            <a:solidFill>
              <a:schemeClr val="dk1"/>
            </a:solidFill>
            <a:latin typeface="+mn-lt"/>
            <a:ea typeface="+mn-ea"/>
            <a:cs typeface="+mn-cs"/>
          </a:endParaRPr>
        </a:p>
        <a:p>
          <a:r>
            <a:rPr lang="de-DE" sz="1100" b="0" i="0" u="none" strike="noStrike" baseline="0">
              <a:solidFill>
                <a:schemeClr val="dk1"/>
              </a:solidFill>
              <a:latin typeface="+mn-lt"/>
              <a:ea typeface="+mn-ea"/>
              <a:cs typeface="+mn-cs"/>
            </a:rPr>
            <a:t> </a:t>
          </a:r>
          <a:r>
            <a:rPr lang="de-DE" sz="1100" b="0" i="1" u="none" strike="noStrike" baseline="0">
              <a:solidFill>
                <a:schemeClr val="dk1"/>
              </a:solidFill>
              <a:latin typeface="+mn-lt"/>
              <a:ea typeface="+mn-ea"/>
              <a:cs typeface="+mn-cs"/>
            </a:rPr>
            <a:t>(Alle Personenbezeichnungen in diesem Formular gelten für alle Geschlechter gleichermaßen): </a:t>
          </a:r>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504826</xdr:colOff>
      <xdr:row>0</xdr:row>
      <xdr:rowOff>47624</xdr:rowOff>
    </xdr:from>
    <xdr:to>
      <xdr:col>4</xdr:col>
      <xdr:colOff>695325</xdr:colOff>
      <xdr:row>1</xdr:row>
      <xdr:rowOff>209549</xdr:rowOff>
    </xdr:to>
    <xdr:sp macro="" textlink="">
      <xdr:nvSpPr>
        <xdr:cNvPr id="5" name="Rechteckige Legende 4">
          <a:extLst>
            <a:ext uri="{FF2B5EF4-FFF2-40B4-BE49-F238E27FC236}">
              <a16:creationId xmlns:a16="http://schemas.microsoft.com/office/drawing/2014/main" id="{00000000-0008-0000-0100-000005000000}"/>
            </a:ext>
          </a:extLst>
        </xdr:cNvPr>
        <xdr:cNvSpPr/>
      </xdr:nvSpPr>
      <xdr:spPr bwMode="auto">
        <a:xfrm>
          <a:off x="2114551" y="47624"/>
          <a:ext cx="4848224" cy="390525"/>
        </a:xfrm>
        <a:prstGeom prst="wedgeRectCallout">
          <a:avLst>
            <a:gd name="adj1" fmla="val 38695"/>
            <a:gd name="adj2" fmla="val 102404"/>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de-DE" sz="1100" b="0" cap="none" spc="0">
              <a:ln w="0"/>
              <a:solidFill>
                <a:srgbClr val="FF0000"/>
              </a:solidFill>
              <a:effectLst>
                <a:outerShdw blurRad="38100" dist="25400" dir="5400000" algn="ctr" rotWithShape="0">
                  <a:srgbClr val="6E747A">
                    <a:alpha val="43000"/>
                  </a:srgbClr>
                </a:outerShdw>
              </a:effectLst>
            </a:rPr>
            <a:t>Dieser Bestand muss mit dem gezählten Endbestand des Vormonats übereinstimmen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A4:I45" totalsRowShown="0" headerRowDxfId="225" dataDxfId="223" headerRowBorderDxfId="224" tableBorderDxfId="222" totalsRowBorderDxfId="221">
  <tableColumns count="9">
    <tableColumn id="1" xr3:uid="{00000000-0010-0000-0000-000001000000}" name="Datum" dataDxfId="220"/>
    <tableColumn id="2" xr3:uid="{00000000-0010-0000-0000-000002000000}" name="Beleg-Nr." dataDxfId="219"/>
    <tableColumn id="3" xr3:uid="{00000000-0010-0000-0000-000003000000}" name="Vorgang" dataDxfId="218"/>
    <tableColumn id="5" xr3:uid="{00000000-0010-0000-0000-000005000000}" name="Einnahme" dataDxfId="217"/>
    <tableColumn id="6" xr3:uid="{00000000-0010-0000-0000-000006000000}" name="Ausgabe" dataDxfId="216"/>
    <tableColumn id="8" xr3:uid="{00000000-0010-0000-0000-000008000000}" name="akt. Kassen-_x000a_bestand" dataDxfId="215">
      <calculatedColumnFormula>D3+D5-E5</calculatedColumnFormula>
    </tableColumn>
    <tableColumn id="7" xr3:uid="{00000000-0010-0000-0000-000007000000}" name="Sachkonto" dataDxfId="214"/>
    <tableColumn id="4" xr3:uid="{00000000-0010-0000-0000-000004000000}" name="Kostenstelle" dataDxfId="213"/>
    <tableColumn id="9" xr3:uid="{00000000-0010-0000-0000-000009000000}" name="ggf._x000a_Kosten-träger" dataDxfId="212"/>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le13" displayName="Tabelle13" ref="A4:I45" totalsRowShown="0" headerRowDxfId="211" dataDxfId="209" headerRowBorderDxfId="210" tableBorderDxfId="208" totalsRowBorderDxfId="207">
  <tableColumns count="9">
    <tableColumn id="1" xr3:uid="{00000000-0010-0000-0100-000001000000}" name="Datum" dataDxfId="206"/>
    <tableColumn id="2" xr3:uid="{00000000-0010-0000-0100-000002000000}" name="Beleg-Nr." dataDxfId="205"/>
    <tableColumn id="3" xr3:uid="{00000000-0010-0000-0100-000003000000}" name="Vorgang" dataDxfId="204"/>
    <tableColumn id="5" xr3:uid="{00000000-0010-0000-0100-000005000000}" name="Einnahme" dataDxfId="203"/>
    <tableColumn id="6" xr3:uid="{00000000-0010-0000-0100-000006000000}" name="Ausgabe" dataDxfId="202"/>
    <tableColumn id="8" xr3:uid="{00000000-0010-0000-0100-000008000000}" name="akt. Kassen-_x000a_bestand" dataDxfId="201">
      <calculatedColumnFormula>D3+D5-E5</calculatedColumnFormula>
    </tableColumn>
    <tableColumn id="7" xr3:uid="{00000000-0010-0000-0100-000007000000}" name="Sachkonto" dataDxfId="200"/>
    <tableColumn id="4" xr3:uid="{00000000-0010-0000-0100-000004000000}" name="Kostenstelle" dataDxfId="199"/>
    <tableColumn id="9" xr3:uid="{00000000-0010-0000-0100-000009000000}" name="ggf._x000a_Kosten-träger" dataDxfId="198"/>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le134" displayName="Tabelle134" ref="A4:I45" totalsRowShown="0" headerRowDxfId="197" dataDxfId="195" headerRowBorderDxfId="196" tableBorderDxfId="194" totalsRowBorderDxfId="193">
  <tableColumns count="9">
    <tableColumn id="1" xr3:uid="{00000000-0010-0000-0200-000001000000}" name="Datum" dataDxfId="192"/>
    <tableColumn id="2" xr3:uid="{00000000-0010-0000-0200-000002000000}" name="Beleg-Nr." dataDxfId="191"/>
    <tableColumn id="3" xr3:uid="{00000000-0010-0000-0200-000003000000}" name="Vorgang" dataDxfId="190"/>
    <tableColumn id="5" xr3:uid="{00000000-0010-0000-0200-000005000000}" name="Einnahme" dataDxfId="189"/>
    <tableColumn id="6" xr3:uid="{00000000-0010-0000-0200-000006000000}" name="Ausgabe" dataDxfId="188"/>
    <tableColumn id="8" xr3:uid="{00000000-0010-0000-0200-000008000000}" name="akt. Kassen-_x000a_bestand" dataDxfId="187">
      <calculatedColumnFormula>D3+D5-E5</calculatedColumnFormula>
    </tableColumn>
    <tableColumn id="7" xr3:uid="{00000000-0010-0000-0200-000007000000}" name="Sachkonto" dataDxfId="186"/>
    <tableColumn id="4" xr3:uid="{00000000-0010-0000-0200-000004000000}" name="Kostenstelle" dataDxfId="185"/>
    <tableColumn id="9" xr3:uid="{00000000-0010-0000-0200-000009000000}" name="ggf._x000a_Kosten-träger" dataDxfId="184"/>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le1345" displayName="Tabelle1345" ref="A4:I45" totalsRowShown="0" headerRowDxfId="183" dataDxfId="181" headerRowBorderDxfId="182" tableBorderDxfId="180" totalsRowBorderDxfId="179">
  <tableColumns count="9">
    <tableColumn id="1" xr3:uid="{00000000-0010-0000-0300-000001000000}" name="Datum" dataDxfId="178"/>
    <tableColumn id="2" xr3:uid="{00000000-0010-0000-0300-000002000000}" name="Beleg-Nr." dataDxfId="177"/>
    <tableColumn id="3" xr3:uid="{00000000-0010-0000-0300-000003000000}" name="Vorgang" dataDxfId="176"/>
    <tableColumn id="5" xr3:uid="{00000000-0010-0000-0300-000005000000}" name="Einnahme" dataDxfId="175"/>
    <tableColumn id="6" xr3:uid="{00000000-0010-0000-0300-000006000000}" name="Ausgabe" dataDxfId="174"/>
    <tableColumn id="8" xr3:uid="{00000000-0010-0000-0300-000008000000}" name="akt. Kassen-_x000a_bestand" dataDxfId="173">
      <calculatedColumnFormula>D3+D5-E5</calculatedColumnFormula>
    </tableColumn>
    <tableColumn id="7" xr3:uid="{00000000-0010-0000-0300-000007000000}" name="Sachkonto" dataDxfId="172"/>
    <tableColumn id="4" xr3:uid="{00000000-0010-0000-0300-000004000000}" name="Kostenstelle" dataDxfId="171"/>
    <tableColumn id="9" xr3:uid="{00000000-0010-0000-0300-000009000000}" name="ggf._x000a_Kosten-träger" dataDxfId="170"/>
  </tableColumns>
  <tableStyleInfo name="TableStyleMedium16" showFirstColumn="0" showLastColumn="0" showRowStripes="1" showColumnStripes="0"/>
</table>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42"/>
  <sheetViews>
    <sheetView tabSelected="1" topLeftCell="B1" zoomScaleNormal="100" workbookViewId="0">
      <selection activeCell="B2" sqref="B2"/>
    </sheetView>
  </sheetViews>
  <sheetFormatPr baseColWidth="10" defaultColWidth="11.54296875" defaultRowHeight="13.2" x14ac:dyDescent="0.25"/>
  <cols>
    <col min="1" max="1" width="4.81640625" style="56" customWidth="1"/>
    <col min="2" max="2" width="41.90625" style="56" customWidth="1"/>
    <col min="3" max="3" width="20.453125" style="56" customWidth="1"/>
    <col min="4" max="4" width="3.54296875" style="56" customWidth="1"/>
    <col min="5" max="5" width="17.1796875" style="56" customWidth="1"/>
    <col min="6" max="16384" width="11.54296875" style="56"/>
  </cols>
  <sheetData>
    <row r="1" spans="2:5" ht="17.100000000000001" customHeight="1" x14ac:dyDescent="0.25">
      <c r="B1" s="57" t="s">
        <v>0</v>
      </c>
      <c r="C1" s="127" t="s">
        <v>1</v>
      </c>
      <c r="D1" s="128"/>
      <c r="E1" s="129"/>
    </row>
    <row r="2" spans="2:5" ht="17.100000000000001" customHeight="1" x14ac:dyDescent="0.25">
      <c r="B2" s="110"/>
      <c r="C2" s="130"/>
      <c r="D2" s="131"/>
      <c r="E2" s="132"/>
    </row>
    <row r="3" spans="2:5" ht="17.100000000000001" customHeight="1" x14ac:dyDescent="0.25">
      <c r="B3" s="112"/>
      <c r="C3" s="130"/>
      <c r="D3" s="131"/>
      <c r="E3" s="132"/>
    </row>
    <row r="4" spans="2:5" ht="20.100000000000001" customHeight="1" thickBot="1" x14ac:dyDescent="0.3">
      <c r="B4" s="111"/>
      <c r="C4" s="130"/>
      <c r="D4" s="131"/>
      <c r="E4" s="132"/>
    </row>
    <row r="5" spans="2:5" ht="28.5" customHeight="1" thickBot="1" x14ac:dyDescent="0.3">
      <c r="B5" s="11" t="s">
        <v>2</v>
      </c>
      <c r="C5" s="87"/>
      <c r="D5" s="120"/>
      <c r="E5" s="121"/>
    </row>
    <row r="6" spans="2:5" ht="21" thickBot="1" x14ac:dyDescent="0.3">
      <c r="B6" s="29" t="s">
        <v>3</v>
      </c>
      <c r="C6" s="28" t="str">
        <f>IF(C5="","",IF(MONTH(C5)=MONTH(D5),MONTH(C5),"bitte monatlich abrechnen"))</f>
        <v/>
      </c>
      <c r="D6" s="122" t="str">
        <f>IF(C5="","",IF(YEAR(C5)=YEAR(D5),YEAR(D5),"Bitte nicht jahresübergreifend abrechnen."))</f>
        <v/>
      </c>
      <c r="E6" s="123"/>
    </row>
    <row r="7" spans="2:5" ht="37.5" customHeight="1" thickBot="1" x14ac:dyDescent="0.3">
      <c r="B7" s="24"/>
      <c r="C7" s="58"/>
      <c r="D7" s="81"/>
      <c r="E7" s="59"/>
    </row>
    <row r="8" spans="2:5" ht="46.5" customHeight="1" thickBot="1" x14ac:dyDescent="0.3">
      <c r="B8" s="12" t="s">
        <v>4</v>
      </c>
      <c r="C8" s="13" t="s">
        <v>5</v>
      </c>
      <c r="D8" s="82"/>
      <c r="E8" s="14">
        <f>'Kassenbuch Seite 4'!D48</f>
        <v>0</v>
      </c>
    </row>
    <row r="9" spans="2:5" ht="46.5" customHeight="1" thickBot="1" x14ac:dyDescent="0.3">
      <c r="B9" s="89" t="s">
        <v>54</v>
      </c>
      <c r="C9" s="136"/>
      <c r="D9" s="137"/>
      <c r="E9" s="138"/>
    </row>
    <row r="10" spans="2:5" ht="38.25" customHeight="1" thickBot="1" x14ac:dyDescent="0.3">
      <c r="B10" s="88" t="s">
        <v>55</v>
      </c>
      <c r="C10" s="85" t="s">
        <v>58</v>
      </c>
      <c r="D10" s="84"/>
      <c r="E10" s="86" t="s">
        <v>57</v>
      </c>
    </row>
    <row r="11" spans="2:5" ht="18.75" customHeight="1" x14ac:dyDescent="0.25">
      <c r="B11" s="139" t="s">
        <v>59</v>
      </c>
      <c r="C11" s="140"/>
      <c r="D11" s="140"/>
      <c r="E11" s="141"/>
    </row>
    <row r="12" spans="2:5" ht="15" customHeight="1" x14ac:dyDescent="0.25">
      <c r="B12" s="142"/>
      <c r="C12" s="143"/>
      <c r="D12" s="143"/>
      <c r="E12" s="144"/>
    </row>
    <row r="13" spans="2:5" ht="15" customHeight="1" x14ac:dyDescent="0.25">
      <c r="B13" s="142"/>
      <c r="C13" s="143"/>
      <c r="D13" s="143"/>
      <c r="E13" s="144"/>
    </row>
    <row r="14" spans="2:5" ht="15" customHeight="1" x14ac:dyDescent="0.25">
      <c r="B14" s="142"/>
      <c r="C14" s="143"/>
      <c r="D14" s="143"/>
      <c r="E14" s="144"/>
    </row>
    <row r="15" spans="2:5" ht="15" customHeight="1" x14ac:dyDescent="0.25">
      <c r="B15" s="142"/>
      <c r="C15" s="143"/>
      <c r="D15" s="143"/>
      <c r="E15" s="144"/>
    </row>
    <row r="16" spans="2:5" ht="15" customHeight="1" x14ac:dyDescent="0.25">
      <c r="B16" s="145"/>
      <c r="C16" s="146"/>
      <c r="D16" s="146"/>
      <c r="E16" s="147"/>
    </row>
    <row r="17" spans="2:5" ht="24.9" customHeight="1" x14ac:dyDescent="0.25">
      <c r="B17" s="90" t="s">
        <v>56</v>
      </c>
      <c r="C17" s="15" t="s">
        <v>6</v>
      </c>
      <c r="D17" s="160"/>
      <c r="E17" s="161"/>
    </row>
    <row r="18" spans="2:5" ht="15" customHeight="1" x14ac:dyDescent="0.25">
      <c r="B18" s="60"/>
      <c r="C18" s="148"/>
      <c r="D18" s="149"/>
      <c r="E18" s="150"/>
    </row>
    <row r="19" spans="2:5" ht="15" customHeight="1" x14ac:dyDescent="0.25">
      <c r="B19" s="61"/>
      <c r="C19" s="63"/>
      <c r="D19" s="33"/>
      <c r="E19" s="64"/>
    </row>
    <row r="20" spans="2:5" ht="15" customHeight="1" x14ac:dyDescent="0.25">
      <c r="B20" s="164" t="str">
        <f>IF(E8&lt;0,"Der Bestand der Zahlstelle ist negativ - bitte prüfen / korrigieren Sie die Einträge im Kassenbuch !","")</f>
        <v/>
      </c>
      <c r="C20" s="63"/>
      <c r="D20" s="33"/>
      <c r="E20" s="64"/>
    </row>
    <row r="21" spans="2:5" ht="15" customHeight="1" x14ac:dyDescent="0.25">
      <c r="B21" s="164"/>
      <c r="C21" s="63"/>
      <c r="D21" s="33"/>
      <c r="E21" s="64"/>
    </row>
    <row r="22" spans="2:5" ht="15" customHeight="1" x14ac:dyDescent="0.25">
      <c r="B22" s="165"/>
      <c r="C22" s="62"/>
      <c r="D22" s="83"/>
      <c r="E22" s="65"/>
    </row>
    <row r="23" spans="2:5" ht="15" x14ac:dyDescent="0.25">
      <c r="B23" s="66" t="s">
        <v>7</v>
      </c>
      <c r="C23" s="133" t="s">
        <v>8</v>
      </c>
      <c r="D23" s="134"/>
      <c r="E23" s="135"/>
    </row>
    <row r="24" spans="2:5" ht="15" x14ac:dyDescent="0.25">
      <c r="B24" s="66"/>
      <c r="C24" s="52"/>
      <c r="D24" s="52"/>
      <c r="E24" s="67"/>
    </row>
    <row r="25" spans="2:5" ht="15.6" thickBot="1" x14ac:dyDescent="0.3">
      <c r="B25" s="68"/>
      <c r="C25" s="69"/>
      <c r="D25" s="69"/>
      <c r="E25" s="70"/>
    </row>
    <row r="26" spans="2:5" ht="15" x14ac:dyDescent="0.25">
      <c r="B26" s="66" t="s">
        <v>9</v>
      </c>
      <c r="C26" s="52"/>
      <c r="D26" s="52"/>
      <c r="E26" s="67"/>
    </row>
    <row r="27" spans="2:5" ht="15.6" x14ac:dyDescent="0.25">
      <c r="B27" s="154" t="s">
        <v>10</v>
      </c>
      <c r="C27" s="155"/>
      <c r="D27" s="155"/>
      <c r="E27" s="156"/>
    </row>
    <row r="28" spans="2:5" ht="15" x14ac:dyDescent="0.25">
      <c r="B28" s="151"/>
      <c r="C28" s="152"/>
      <c r="D28" s="152"/>
      <c r="E28" s="153"/>
    </row>
    <row r="29" spans="2:5" ht="15" x14ac:dyDescent="0.25">
      <c r="B29" s="162" t="str">
        <f>IF(E8&lt;0,"Der errechnete Kassenbestand ist negativ - es darf keine Anordnung erfolgen !","")</f>
        <v/>
      </c>
      <c r="C29" s="52"/>
      <c r="D29" s="52"/>
      <c r="E29" s="67"/>
    </row>
    <row r="30" spans="2:5" ht="15" x14ac:dyDescent="0.25">
      <c r="B30" s="163"/>
      <c r="E30" s="67"/>
    </row>
    <row r="31" spans="2:5" ht="15.6" thickBot="1" x14ac:dyDescent="0.3">
      <c r="B31" s="71" t="s">
        <v>11</v>
      </c>
      <c r="C31" s="72"/>
      <c r="D31" s="72"/>
      <c r="E31" s="70"/>
    </row>
    <row r="32" spans="2:5" ht="15.6" thickBot="1" x14ac:dyDescent="0.3">
      <c r="B32" s="33"/>
      <c r="C32" s="33"/>
      <c r="D32" s="33"/>
      <c r="E32" s="52"/>
    </row>
    <row r="33" spans="2:5" ht="63" customHeight="1" x14ac:dyDescent="0.25">
      <c r="B33" s="157" t="s">
        <v>139</v>
      </c>
      <c r="C33" s="158"/>
      <c r="D33" s="158"/>
      <c r="E33" s="159"/>
    </row>
    <row r="34" spans="2:5" ht="15" x14ac:dyDescent="0.25">
      <c r="B34" s="73" t="s">
        <v>12</v>
      </c>
      <c r="C34" s="33"/>
      <c r="D34" s="33"/>
      <c r="E34" s="74"/>
    </row>
    <row r="35" spans="2:5" ht="15.6" x14ac:dyDescent="0.25">
      <c r="B35" s="75" t="s">
        <v>10</v>
      </c>
      <c r="C35" s="33"/>
      <c r="D35" s="33"/>
      <c r="E35" s="74"/>
    </row>
    <row r="36" spans="2:5" ht="15" x14ac:dyDescent="0.25">
      <c r="B36" s="73"/>
      <c r="C36" s="33"/>
      <c r="D36" s="33"/>
      <c r="E36" s="74"/>
    </row>
    <row r="37" spans="2:5" ht="35.25" customHeight="1" x14ac:dyDescent="0.25">
      <c r="B37" s="124" t="s">
        <v>13</v>
      </c>
      <c r="C37" s="125"/>
      <c r="D37" s="125"/>
      <c r="E37" s="126"/>
    </row>
    <row r="38" spans="2:5" x14ac:dyDescent="0.25">
      <c r="B38" s="76"/>
      <c r="E38" s="77"/>
    </row>
    <row r="39" spans="2:5" x14ac:dyDescent="0.25">
      <c r="B39" s="118"/>
      <c r="E39" s="77"/>
    </row>
    <row r="40" spans="2:5" x14ac:dyDescent="0.25">
      <c r="B40" s="118"/>
      <c r="E40" s="77"/>
    </row>
    <row r="41" spans="2:5" ht="15" customHeight="1" x14ac:dyDescent="0.25">
      <c r="B41" s="119"/>
      <c r="E41" s="77"/>
    </row>
    <row r="42" spans="2:5" ht="15.6" thickBot="1" x14ac:dyDescent="0.3">
      <c r="B42" s="78" t="s">
        <v>11</v>
      </c>
      <c r="C42" s="79"/>
      <c r="D42" s="79"/>
      <c r="E42" s="80"/>
    </row>
  </sheetData>
  <sheetProtection algorithmName="SHA-512" hashValue="79txAOvjlVhUB+ARRRJddxvZtmbDPHHydQyuTntlDHa6s5h3oPsfrL+QkbftEgv8No7fyj7p2yaLR6MygXJqbw==" saltValue="6i2FECG02cVok+VwigMtfg==" spinCount="100000" sheet="1" selectLockedCells="1"/>
  <protectedRanges>
    <protectedRange sqref="D17" name="Bereich4"/>
    <protectedRange sqref="B9" name="Bereich3"/>
    <protectedRange sqref="C6:D6" name="Bereich2"/>
    <protectedRange sqref="C5:D5" name="Bereich1"/>
  </protectedRanges>
  <mergeCells count="15">
    <mergeCell ref="B39:B41"/>
    <mergeCell ref="D5:E5"/>
    <mergeCell ref="D6:E6"/>
    <mergeCell ref="B37:E37"/>
    <mergeCell ref="C1:E4"/>
    <mergeCell ref="C23:E23"/>
    <mergeCell ref="C9:E9"/>
    <mergeCell ref="B11:E16"/>
    <mergeCell ref="C18:E18"/>
    <mergeCell ref="B28:E28"/>
    <mergeCell ref="B27:E27"/>
    <mergeCell ref="B33:E33"/>
    <mergeCell ref="D17:E17"/>
    <mergeCell ref="B29:B30"/>
    <mergeCell ref="B20:B22"/>
  </mergeCells>
  <phoneticPr fontId="0" type="noConversion"/>
  <conditionalFormatting sqref="B20:B22">
    <cfRule type="expression" dxfId="169" priority="1">
      <formula>$E$8&lt;0</formula>
    </cfRule>
  </conditionalFormatting>
  <conditionalFormatting sqref="B29:B30">
    <cfRule type="expression" dxfId="168" priority="2">
      <formula>$E$8&lt;0</formula>
    </cfRule>
  </conditionalFormatting>
  <conditionalFormatting sqref="E8">
    <cfRule type="expression" dxfId="167" priority="3">
      <formula>$E$8&lt;0</formula>
    </cfRule>
  </conditionalFormatting>
  <pageMargins left="0.51181102362204722" right="0.47244094488188981" top="0.39370078740157483" bottom="0.39370078740157483" header="0.31496062992125984" footer="0.31496062992125984"/>
  <pageSetup paperSize="9" scale="88" orientation="portrait" r:id="rId1"/>
  <headerFooter>
    <oddFooter xml:space="preserve">&amp;RKG-V-2022-02c-DB
</oddFooter>
  </headerFooter>
  <drawing r:id="rId2"/>
  <legacyDrawing r:id="rId3"/>
  <extLst>
    <ext xmlns:x14="http://schemas.microsoft.com/office/spreadsheetml/2009/9/main" uri="{CCE6A557-97BC-4b89-ADB6-D9C93CAAB3DF}">
      <x14:dataValidations xmlns:xm="http://schemas.microsoft.com/office/excel/2006/main" count="2">
        <x14:dataValidation type="list" showInputMessage="1" showErrorMessage="1" xr:uid="{52C9AC98-C23A-4953-A428-3C2BCF261ABD}">
          <x14:formula1>
            <xm:f>Daten!$D$2:$D$12</xm:f>
          </x14:formula1>
          <xm:sqref>B3</xm:sqref>
        </x14:dataValidation>
        <x14:dataValidation type="list" showInputMessage="1" showErrorMessage="1" xr:uid="{13F97574-7F18-4B9A-89E4-331E3DE29BF3}">
          <x14:formula1>
            <xm:f>Daten!$C$2:$C$64</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0"/>
  <sheetViews>
    <sheetView zoomScaleNormal="100" workbookViewId="0">
      <selection activeCell="E14" sqref="E14"/>
    </sheetView>
  </sheetViews>
  <sheetFormatPr baseColWidth="10" defaultColWidth="11.54296875" defaultRowHeight="15.6" x14ac:dyDescent="0.25"/>
  <cols>
    <col min="1" max="2" width="8.81640625" style="33" customWidth="1"/>
    <col min="3" max="3" width="28.81640625" style="33" customWidth="1"/>
    <col min="4" max="6" width="10.81640625" style="33" customWidth="1"/>
    <col min="7" max="7" width="10.81640625" style="52" customWidth="1"/>
    <col min="8" max="8" width="10.81640625" style="33" customWidth="1"/>
    <col min="9" max="9" width="10.81640625" style="49" customWidth="1"/>
    <col min="10" max="16384" width="11.54296875" style="33"/>
  </cols>
  <sheetData>
    <row r="1" spans="1:9" s="30" customFormat="1" ht="17.399999999999999" x14ac:dyDescent="0.25">
      <c r="A1" s="30" t="s">
        <v>14</v>
      </c>
      <c r="E1" s="31"/>
      <c r="F1" s="31"/>
      <c r="G1" s="32" t="s">
        <v>15</v>
      </c>
      <c r="H1" s="33"/>
      <c r="I1" s="34"/>
    </row>
    <row r="2" spans="1:9" s="40" customFormat="1" ht="21" thickBot="1" x14ac:dyDescent="0.3">
      <c r="A2" s="35"/>
      <c r="B2" s="36"/>
      <c r="C2" s="37"/>
      <c r="D2" s="33"/>
      <c r="E2" s="33"/>
      <c r="F2" s="33"/>
      <c r="G2" s="38"/>
      <c r="H2" s="33"/>
      <c r="I2" s="39"/>
    </row>
    <row r="3" spans="1:9" s="40" customFormat="1" ht="23.25" customHeight="1" thickBot="1" x14ac:dyDescent="0.3">
      <c r="A3" s="109" t="s">
        <v>16</v>
      </c>
      <c r="B3" s="53" t="str">
        <f>LEFT(Deckblatt!B2,6)</f>
        <v/>
      </c>
      <c r="C3" s="10" t="s">
        <v>136</v>
      </c>
      <c r="D3" s="166"/>
      <c r="E3" s="166"/>
      <c r="F3" s="166"/>
      <c r="G3" s="167"/>
      <c r="H3" s="33"/>
      <c r="I3" s="39"/>
    </row>
    <row r="4" spans="1:9" ht="45" customHeight="1" x14ac:dyDescent="0.25">
      <c r="A4" s="6" t="s">
        <v>17</v>
      </c>
      <c r="B4" s="7" t="s">
        <v>18</v>
      </c>
      <c r="C4" s="8" t="s">
        <v>19</v>
      </c>
      <c r="D4" s="9" t="s">
        <v>20</v>
      </c>
      <c r="E4" s="8" t="s">
        <v>21</v>
      </c>
      <c r="F4" s="4" t="s">
        <v>22</v>
      </c>
      <c r="G4" s="4" t="s">
        <v>23</v>
      </c>
      <c r="H4" s="25" t="s">
        <v>24</v>
      </c>
      <c r="I4" s="107" t="s">
        <v>130</v>
      </c>
    </row>
    <row r="5" spans="1:9" s="40" customFormat="1" ht="13.8" x14ac:dyDescent="0.25">
      <c r="A5" s="115"/>
      <c r="B5" s="113"/>
      <c r="C5" s="3"/>
      <c r="D5" s="1"/>
      <c r="E5" s="1"/>
      <c r="F5" s="5" t="str">
        <f>IF(AND(Tabelle1[[#This Row],[Einnahme]]="",Tabelle1[[#This Row],[Ausgabe]]=""),"",D3+D5-E5)</f>
        <v/>
      </c>
      <c r="G5" s="114"/>
      <c r="H5" s="114"/>
      <c r="I5" s="114"/>
    </row>
    <row r="6" spans="1:9" s="40" customFormat="1" ht="13.8" x14ac:dyDescent="0.25">
      <c r="A6" s="116"/>
      <c r="B6" s="113"/>
      <c r="C6" s="3"/>
      <c r="D6" s="1"/>
      <c r="E6" s="1"/>
      <c r="F6" s="5" t="str">
        <f>IF(AND(Tabelle1[[#This Row],[Einnahme]]="",Tabelle1[[#This Row],[Ausgabe]]=""),"",F5+D6-E6)</f>
        <v/>
      </c>
      <c r="G6" s="114"/>
      <c r="H6" s="114"/>
      <c r="I6" s="114"/>
    </row>
    <row r="7" spans="1:9" s="40" customFormat="1" ht="13.8" x14ac:dyDescent="0.25">
      <c r="A7" s="116"/>
      <c r="B7" s="113"/>
      <c r="C7" s="3"/>
      <c r="D7" s="2"/>
      <c r="E7" s="2"/>
      <c r="F7" s="5" t="str">
        <f>IF(AND(Tabelle1[[#This Row],[Einnahme]]="",Tabelle1[[#This Row],[Ausgabe]]=""),"",F6+D7-E7)</f>
        <v/>
      </c>
      <c r="G7" s="114"/>
      <c r="H7" s="114"/>
      <c r="I7" s="114"/>
    </row>
    <row r="8" spans="1:9" s="40" customFormat="1" ht="13.8" x14ac:dyDescent="0.25">
      <c r="A8" s="116"/>
      <c r="B8" s="113"/>
      <c r="C8" s="3"/>
      <c r="D8" s="2"/>
      <c r="E8" s="2"/>
      <c r="F8" s="5" t="str">
        <f>IF(AND(Tabelle1[[#This Row],[Einnahme]]="",Tabelle1[[#This Row],[Ausgabe]]=""),"",F7+D8-E8)</f>
        <v/>
      </c>
      <c r="G8" s="114"/>
      <c r="H8" s="114"/>
      <c r="I8" s="114"/>
    </row>
    <row r="9" spans="1:9" s="40" customFormat="1" ht="13.8" x14ac:dyDescent="0.25">
      <c r="A9" s="116"/>
      <c r="B9" s="113"/>
      <c r="C9" s="3"/>
      <c r="D9" s="2"/>
      <c r="E9" s="2"/>
      <c r="F9" s="5" t="str">
        <f>IF(AND(Tabelle1[[#This Row],[Einnahme]]="",Tabelle1[[#This Row],[Ausgabe]]=""),"",F8+D9-E9)</f>
        <v/>
      </c>
      <c r="G9" s="114"/>
      <c r="H9" s="114"/>
      <c r="I9" s="114"/>
    </row>
    <row r="10" spans="1:9" s="40" customFormat="1" ht="13.8" x14ac:dyDescent="0.25">
      <c r="A10" s="116"/>
      <c r="B10" s="113"/>
      <c r="C10" s="3"/>
      <c r="D10" s="1"/>
      <c r="E10" s="1"/>
      <c r="F10" s="5" t="str">
        <f>IF(AND(Tabelle1[[#This Row],[Einnahme]]="",Tabelle1[[#This Row],[Ausgabe]]=""),"",F9+D10-E10)</f>
        <v/>
      </c>
      <c r="G10" s="114"/>
      <c r="H10" s="114"/>
      <c r="I10" s="114"/>
    </row>
    <row r="11" spans="1:9" s="40" customFormat="1" ht="13.8" x14ac:dyDescent="0.25">
      <c r="A11" s="116"/>
      <c r="B11" s="113"/>
      <c r="C11" s="3"/>
      <c r="D11" s="1"/>
      <c r="E11" s="1"/>
      <c r="F11" s="5" t="str">
        <f>IF(AND(Tabelle1[[#This Row],[Einnahme]]="",Tabelle1[[#This Row],[Ausgabe]]=""),"",F10+D11-E11)</f>
        <v/>
      </c>
      <c r="G11" s="114"/>
      <c r="H11" s="114"/>
      <c r="I11" s="114"/>
    </row>
    <row r="12" spans="1:9" s="40" customFormat="1" ht="13.8" x14ac:dyDescent="0.25">
      <c r="A12" s="116"/>
      <c r="B12" s="113"/>
      <c r="C12" s="3"/>
      <c r="D12" s="1"/>
      <c r="E12" s="1"/>
      <c r="F12" s="5" t="str">
        <f>IF(AND(Tabelle1[[#This Row],[Einnahme]]="",Tabelle1[[#This Row],[Ausgabe]]=""),"",F11+D12-E12)</f>
        <v/>
      </c>
      <c r="G12" s="114"/>
      <c r="H12" s="114"/>
      <c r="I12" s="114"/>
    </row>
    <row r="13" spans="1:9" s="40" customFormat="1" ht="13.8" x14ac:dyDescent="0.25">
      <c r="A13" s="116"/>
      <c r="B13" s="113"/>
      <c r="C13" s="3"/>
      <c r="D13" s="1"/>
      <c r="E13" s="1"/>
      <c r="F13" s="5" t="str">
        <f>IF(AND(Tabelle1[[#This Row],[Einnahme]]="",Tabelle1[[#This Row],[Ausgabe]]=""),"",F12+D13-E13)</f>
        <v/>
      </c>
      <c r="G13" s="114"/>
      <c r="H13" s="114"/>
      <c r="I13" s="114"/>
    </row>
    <row r="14" spans="1:9" s="40" customFormat="1" ht="13.8" x14ac:dyDescent="0.25">
      <c r="A14" s="116"/>
      <c r="B14" s="113"/>
      <c r="C14" s="3"/>
      <c r="D14" s="1"/>
      <c r="E14" s="1"/>
      <c r="F14" s="5" t="str">
        <f>IF(AND(Tabelle1[[#This Row],[Einnahme]]="",Tabelle1[[#This Row],[Ausgabe]]=""),"",F13+D14-E14)</f>
        <v/>
      </c>
      <c r="G14" s="114"/>
      <c r="H14" s="114"/>
      <c r="I14" s="114"/>
    </row>
    <row r="15" spans="1:9" s="40" customFormat="1" ht="13.8" x14ac:dyDescent="0.25">
      <c r="A15" s="116"/>
      <c r="B15" s="113"/>
      <c r="C15" s="3"/>
      <c r="D15" s="1"/>
      <c r="E15" s="1"/>
      <c r="F15" s="5" t="str">
        <f>IF(AND(Tabelle1[[#This Row],[Einnahme]]="",Tabelle1[[#This Row],[Ausgabe]]=""),"",F14+D15-E15)</f>
        <v/>
      </c>
      <c r="G15" s="114"/>
      <c r="H15" s="114"/>
      <c r="I15" s="114"/>
    </row>
    <row r="16" spans="1:9" s="40" customFormat="1" ht="13.8" x14ac:dyDescent="0.25">
      <c r="A16" s="116"/>
      <c r="B16" s="113"/>
      <c r="C16" s="3"/>
      <c r="D16" s="1"/>
      <c r="E16" s="1"/>
      <c r="F16" s="5" t="str">
        <f>IF(AND(Tabelle1[[#This Row],[Einnahme]]="",Tabelle1[[#This Row],[Ausgabe]]=""),"",F15+D16-E16)</f>
        <v/>
      </c>
      <c r="G16" s="114"/>
      <c r="H16" s="114"/>
      <c r="I16" s="114"/>
    </row>
    <row r="17" spans="1:9" s="40" customFormat="1" ht="13.8" x14ac:dyDescent="0.25">
      <c r="A17" s="116"/>
      <c r="B17" s="113"/>
      <c r="C17" s="3"/>
      <c r="D17" s="1"/>
      <c r="E17" s="1"/>
      <c r="F17" s="5" t="str">
        <f>IF(AND(Tabelle1[[#This Row],[Einnahme]]="",Tabelle1[[#This Row],[Ausgabe]]=""),"",F16+D17-E17)</f>
        <v/>
      </c>
      <c r="G17" s="114"/>
      <c r="H17" s="114"/>
      <c r="I17" s="114"/>
    </row>
    <row r="18" spans="1:9" s="40" customFormat="1" ht="13.8" x14ac:dyDescent="0.25">
      <c r="A18" s="116"/>
      <c r="B18" s="113"/>
      <c r="C18" s="3"/>
      <c r="D18" s="1"/>
      <c r="E18" s="1"/>
      <c r="F18" s="5" t="str">
        <f>IF(AND(Tabelle1[[#This Row],[Einnahme]]="",Tabelle1[[#This Row],[Ausgabe]]=""),"",F17+D18-E18)</f>
        <v/>
      </c>
      <c r="G18" s="114"/>
      <c r="H18" s="114"/>
      <c r="I18" s="114"/>
    </row>
    <row r="19" spans="1:9" s="40" customFormat="1" ht="13.8" x14ac:dyDescent="0.25">
      <c r="A19" s="116"/>
      <c r="B19" s="113"/>
      <c r="C19" s="3"/>
      <c r="D19" s="2"/>
      <c r="E19" s="2"/>
      <c r="F19" s="5" t="str">
        <f>IF(AND(Tabelle1[[#This Row],[Einnahme]]="",Tabelle1[[#This Row],[Ausgabe]]=""),"",F18+D19-E19)</f>
        <v/>
      </c>
      <c r="G19" s="114"/>
      <c r="H19" s="114"/>
      <c r="I19" s="114"/>
    </row>
    <row r="20" spans="1:9" s="40" customFormat="1" ht="13.8" x14ac:dyDescent="0.25">
      <c r="A20" s="116"/>
      <c r="B20" s="113"/>
      <c r="C20" s="3"/>
      <c r="D20" s="1"/>
      <c r="E20" s="1"/>
      <c r="F20" s="5" t="str">
        <f>IF(AND(Tabelle1[[#This Row],[Einnahme]]="",Tabelle1[[#This Row],[Ausgabe]]=""),"",F19+D20-E20)</f>
        <v/>
      </c>
      <c r="G20" s="114"/>
      <c r="H20" s="114"/>
      <c r="I20" s="114"/>
    </row>
    <row r="21" spans="1:9" s="40" customFormat="1" ht="13.8" x14ac:dyDescent="0.25">
      <c r="A21" s="116"/>
      <c r="B21" s="113"/>
      <c r="C21" s="3"/>
      <c r="D21" s="2"/>
      <c r="E21" s="2"/>
      <c r="F21" s="5" t="str">
        <f>IF(AND(Tabelle1[[#This Row],[Einnahme]]="",Tabelle1[[#This Row],[Ausgabe]]=""),"",F20+D21-E21)</f>
        <v/>
      </c>
      <c r="G21" s="114"/>
      <c r="H21" s="114"/>
      <c r="I21" s="114"/>
    </row>
    <row r="22" spans="1:9" s="40" customFormat="1" ht="13.8" x14ac:dyDescent="0.25">
      <c r="A22" s="116"/>
      <c r="B22" s="113"/>
      <c r="C22" s="3"/>
      <c r="D22" s="2"/>
      <c r="E22" s="2"/>
      <c r="F22" s="5" t="str">
        <f>IF(AND(Tabelle1[[#This Row],[Einnahme]]="",Tabelle1[[#This Row],[Ausgabe]]=""),"",F21+D22-E22)</f>
        <v/>
      </c>
      <c r="G22" s="114"/>
      <c r="H22" s="114"/>
      <c r="I22" s="114"/>
    </row>
    <row r="23" spans="1:9" s="40" customFormat="1" ht="13.8" x14ac:dyDescent="0.25">
      <c r="A23" s="116"/>
      <c r="B23" s="113"/>
      <c r="C23" s="3"/>
      <c r="D23" s="2"/>
      <c r="E23" s="2"/>
      <c r="F23" s="5" t="str">
        <f>IF(AND(Tabelle1[[#This Row],[Einnahme]]="",Tabelle1[[#This Row],[Ausgabe]]=""),"",F22+D23-E23)</f>
        <v/>
      </c>
      <c r="G23" s="114"/>
      <c r="H23" s="114"/>
      <c r="I23" s="114"/>
    </row>
    <row r="24" spans="1:9" s="40" customFormat="1" ht="13.8" x14ac:dyDescent="0.25">
      <c r="A24" s="116"/>
      <c r="B24" s="113"/>
      <c r="C24" s="3"/>
      <c r="D24" s="2"/>
      <c r="E24" s="2"/>
      <c r="F24" s="5" t="str">
        <f>IF(AND(Tabelle1[[#This Row],[Einnahme]]="",Tabelle1[[#This Row],[Ausgabe]]=""),"",F23+D24-E24)</f>
        <v/>
      </c>
      <c r="G24" s="114"/>
      <c r="H24" s="114"/>
      <c r="I24" s="114"/>
    </row>
    <row r="25" spans="1:9" s="40" customFormat="1" ht="13.8" x14ac:dyDescent="0.25">
      <c r="A25" s="116"/>
      <c r="B25" s="113"/>
      <c r="C25" s="3"/>
      <c r="D25" s="1"/>
      <c r="E25" s="1"/>
      <c r="F25" s="5" t="str">
        <f>IF(AND(Tabelle1[[#This Row],[Einnahme]]="",Tabelle1[[#This Row],[Ausgabe]]=""),"",F24+D25-E25)</f>
        <v/>
      </c>
      <c r="G25" s="114"/>
      <c r="H25" s="114"/>
      <c r="I25" s="114"/>
    </row>
    <row r="26" spans="1:9" s="40" customFormat="1" ht="13.8" x14ac:dyDescent="0.25">
      <c r="A26" s="116"/>
      <c r="B26" s="113"/>
      <c r="C26" s="3"/>
      <c r="D26" s="2"/>
      <c r="E26" s="2"/>
      <c r="F26" s="5" t="str">
        <f>IF(AND(Tabelle1[[#This Row],[Einnahme]]="",Tabelle1[[#This Row],[Ausgabe]]=""),"",F25+D26-E26)</f>
        <v/>
      </c>
      <c r="G26" s="114"/>
      <c r="H26" s="114"/>
      <c r="I26" s="114"/>
    </row>
    <row r="27" spans="1:9" s="40" customFormat="1" ht="13.8" x14ac:dyDescent="0.25">
      <c r="A27" s="116"/>
      <c r="B27" s="113"/>
      <c r="C27" s="3"/>
      <c r="D27" s="1"/>
      <c r="E27" s="1"/>
      <c r="F27" s="5" t="str">
        <f>IF(AND(Tabelle1[[#This Row],[Einnahme]]="",Tabelle1[[#This Row],[Ausgabe]]=""),"",F26+D27-E27)</f>
        <v/>
      </c>
      <c r="G27" s="114"/>
      <c r="H27" s="114"/>
      <c r="I27" s="114"/>
    </row>
    <row r="28" spans="1:9" s="40" customFormat="1" ht="13.8" x14ac:dyDescent="0.25">
      <c r="A28" s="116"/>
      <c r="B28" s="113"/>
      <c r="C28" s="3"/>
      <c r="D28" s="1"/>
      <c r="E28" s="1"/>
      <c r="F28" s="5" t="str">
        <f>IF(AND(Tabelle1[[#This Row],[Einnahme]]="",Tabelle1[[#This Row],[Ausgabe]]=""),"",F27+D28-E28)</f>
        <v/>
      </c>
      <c r="G28" s="114"/>
      <c r="H28" s="114"/>
      <c r="I28" s="114"/>
    </row>
    <row r="29" spans="1:9" s="40" customFormat="1" ht="13.8" x14ac:dyDescent="0.25">
      <c r="A29" s="116"/>
      <c r="B29" s="113"/>
      <c r="C29" s="3"/>
      <c r="D29" s="1"/>
      <c r="E29" s="1"/>
      <c r="F29" s="5" t="str">
        <f>IF(AND(Tabelle1[[#This Row],[Einnahme]]="",Tabelle1[[#This Row],[Ausgabe]]=""),"",F28+D29-E29)</f>
        <v/>
      </c>
      <c r="G29" s="114"/>
      <c r="H29" s="114"/>
      <c r="I29" s="114"/>
    </row>
    <row r="30" spans="1:9" s="40" customFormat="1" ht="13.8" x14ac:dyDescent="0.25">
      <c r="A30" s="116"/>
      <c r="B30" s="113"/>
      <c r="C30" s="3"/>
      <c r="D30" s="1"/>
      <c r="E30" s="1"/>
      <c r="F30" s="5" t="str">
        <f>IF(AND(Tabelle1[[#This Row],[Einnahme]]="",Tabelle1[[#This Row],[Ausgabe]]=""),"",F29+D30-E30)</f>
        <v/>
      </c>
      <c r="G30" s="114"/>
      <c r="H30" s="114"/>
      <c r="I30" s="114"/>
    </row>
    <row r="31" spans="1:9" s="40" customFormat="1" ht="13.8" x14ac:dyDescent="0.25">
      <c r="A31" s="116"/>
      <c r="B31" s="113"/>
      <c r="C31" s="3"/>
      <c r="D31" s="1"/>
      <c r="E31" s="1"/>
      <c r="F31" s="5" t="str">
        <f>IF(AND(Tabelle1[[#This Row],[Einnahme]]="",Tabelle1[[#This Row],[Ausgabe]]=""),"",F30+D31-E31)</f>
        <v/>
      </c>
      <c r="G31" s="114"/>
      <c r="H31" s="114"/>
      <c r="I31" s="114"/>
    </row>
    <row r="32" spans="1:9" s="40" customFormat="1" ht="13.8" x14ac:dyDescent="0.25">
      <c r="A32" s="116"/>
      <c r="B32" s="113"/>
      <c r="C32" s="3"/>
      <c r="D32" s="1"/>
      <c r="E32" s="1"/>
      <c r="F32" s="5" t="str">
        <f>IF(AND(Tabelle1[[#This Row],[Einnahme]]="",Tabelle1[[#This Row],[Ausgabe]]=""),"",F31+D32-E32)</f>
        <v/>
      </c>
      <c r="G32" s="114"/>
      <c r="H32" s="114"/>
      <c r="I32" s="114"/>
    </row>
    <row r="33" spans="1:9" s="40" customFormat="1" ht="13.8" x14ac:dyDescent="0.25">
      <c r="A33" s="116"/>
      <c r="B33" s="113"/>
      <c r="C33" s="3"/>
      <c r="D33" s="1"/>
      <c r="E33" s="1"/>
      <c r="F33" s="5" t="str">
        <f>IF(AND(Tabelle1[[#This Row],[Einnahme]]="",Tabelle1[[#This Row],[Ausgabe]]=""),"",F32+D33-E33)</f>
        <v/>
      </c>
      <c r="G33" s="114"/>
      <c r="H33" s="114"/>
      <c r="I33" s="114"/>
    </row>
    <row r="34" spans="1:9" s="40" customFormat="1" ht="13.8" x14ac:dyDescent="0.25">
      <c r="A34" s="116"/>
      <c r="B34" s="113"/>
      <c r="C34" s="3"/>
      <c r="D34" s="1"/>
      <c r="E34" s="1"/>
      <c r="F34" s="5" t="str">
        <f>IF(AND(Tabelle1[[#This Row],[Einnahme]]="",Tabelle1[[#This Row],[Ausgabe]]=""),"",F33+D34-E34)</f>
        <v/>
      </c>
      <c r="G34" s="114"/>
      <c r="H34" s="114"/>
      <c r="I34" s="114"/>
    </row>
    <row r="35" spans="1:9" s="40" customFormat="1" ht="13.8" x14ac:dyDescent="0.25">
      <c r="A35" s="116"/>
      <c r="B35" s="113"/>
      <c r="C35" s="3"/>
      <c r="D35" s="1"/>
      <c r="E35" s="1"/>
      <c r="F35" s="5" t="str">
        <f>IF(AND(Tabelle1[[#This Row],[Einnahme]]="",Tabelle1[[#This Row],[Ausgabe]]=""),"",F34+D35-E35)</f>
        <v/>
      </c>
      <c r="G35" s="114"/>
      <c r="H35" s="114"/>
      <c r="I35" s="114"/>
    </row>
    <row r="36" spans="1:9" s="40" customFormat="1" ht="13.8" x14ac:dyDescent="0.25">
      <c r="A36" s="116"/>
      <c r="B36" s="113"/>
      <c r="C36" s="3"/>
      <c r="D36" s="1"/>
      <c r="E36" s="1"/>
      <c r="F36" s="5" t="str">
        <f>IF(AND(Tabelle1[[#This Row],[Einnahme]]="",Tabelle1[[#This Row],[Ausgabe]]=""),"",F35+D36-E36)</f>
        <v/>
      </c>
      <c r="G36" s="114"/>
      <c r="H36" s="114"/>
      <c r="I36" s="114"/>
    </row>
    <row r="37" spans="1:9" s="40" customFormat="1" ht="13.8" x14ac:dyDescent="0.25">
      <c r="A37" s="116"/>
      <c r="B37" s="113"/>
      <c r="C37" s="3"/>
      <c r="D37" s="1"/>
      <c r="E37" s="1"/>
      <c r="F37" s="5" t="str">
        <f>IF(AND(Tabelle1[[#This Row],[Einnahme]]="",Tabelle1[[#This Row],[Ausgabe]]=""),"",F36+D37-E37)</f>
        <v/>
      </c>
      <c r="G37" s="114"/>
      <c r="H37" s="114"/>
      <c r="I37" s="114"/>
    </row>
    <row r="38" spans="1:9" s="40" customFormat="1" ht="13.8" x14ac:dyDescent="0.25">
      <c r="A38" s="116"/>
      <c r="B38" s="113"/>
      <c r="C38" s="3"/>
      <c r="D38" s="1"/>
      <c r="E38" s="1"/>
      <c r="F38" s="5" t="str">
        <f>IF(AND(Tabelle1[[#This Row],[Einnahme]]="",Tabelle1[[#This Row],[Ausgabe]]=""),"",F37+D38-E38)</f>
        <v/>
      </c>
      <c r="G38" s="114"/>
      <c r="H38" s="114"/>
      <c r="I38" s="114"/>
    </row>
    <row r="39" spans="1:9" s="40" customFormat="1" ht="13.8" x14ac:dyDescent="0.25">
      <c r="A39" s="116"/>
      <c r="B39" s="113"/>
      <c r="C39" s="3"/>
      <c r="D39" s="1"/>
      <c r="E39" s="1"/>
      <c r="F39" s="5" t="str">
        <f>IF(AND(Tabelle1[[#This Row],[Einnahme]]="",Tabelle1[[#This Row],[Ausgabe]]=""),"",F38+D39-E39)</f>
        <v/>
      </c>
      <c r="G39" s="114"/>
      <c r="H39" s="114"/>
      <c r="I39" s="114"/>
    </row>
    <row r="40" spans="1:9" s="40" customFormat="1" ht="13.8" x14ac:dyDescent="0.25">
      <c r="A40" s="116"/>
      <c r="B40" s="113"/>
      <c r="C40" s="3"/>
      <c r="D40" s="1"/>
      <c r="E40" s="1"/>
      <c r="F40" s="5" t="str">
        <f>IF(AND(Tabelle1[[#This Row],[Einnahme]]="",Tabelle1[[#This Row],[Ausgabe]]=""),"",F39+D40-E40)</f>
        <v/>
      </c>
      <c r="G40" s="114"/>
      <c r="H40" s="114"/>
      <c r="I40" s="114"/>
    </row>
    <row r="41" spans="1:9" s="40" customFormat="1" ht="13.8" x14ac:dyDescent="0.25">
      <c r="A41" s="116"/>
      <c r="B41" s="113"/>
      <c r="C41" s="3"/>
      <c r="D41" s="1"/>
      <c r="E41" s="1"/>
      <c r="F41" s="5" t="str">
        <f>IF(AND(Tabelle1[[#This Row],[Einnahme]]="",Tabelle1[[#This Row],[Ausgabe]]=""),"",F40+D41-E41)</f>
        <v/>
      </c>
      <c r="G41" s="114"/>
      <c r="H41" s="114"/>
      <c r="I41" s="114"/>
    </row>
    <row r="42" spans="1:9" s="40" customFormat="1" ht="13.8" x14ac:dyDescent="0.25">
      <c r="A42" s="116"/>
      <c r="B42" s="113"/>
      <c r="C42" s="3"/>
      <c r="D42" s="1"/>
      <c r="E42" s="1"/>
      <c r="F42" s="5" t="str">
        <f>IF(AND(Tabelle1[[#This Row],[Einnahme]]="",Tabelle1[[#This Row],[Ausgabe]]=""),"",F41+D42-E42)</f>
        <v/>
      </c>
      <c r="G42" s="114"/>
      <c r="H42" s="114"/>
      <c r="I42" s="114"/>
    </row>
    <row r="43" spans="1:9" s="40" customFormat="1" ht="13.8" x14ac:dyDescent="0.25">
      <c r="A43" s="116"/>
      <c r="B43" s="113"/>
      <c r="C43" s="3"/>
      <c r="D43" s="1"/>
      <c r="E43" s="1"/>
      <c r="F43" s="5" t="str">
        <f>IF(AND(Tabelle1[[#This Row],[Einnahme]]="",Tabelle1[[#This Row],[Ausgabe]]=""),"",F42+D43-E43)</f>
        <v/>
      </c>
      <c r="G43" s="114"/>
      <c r="H43" s="114"/>
      <c r="I43" s="114"/>
    </row>
    <row r="44" spans="1:9" s="40" customFormat="1" ht="13.8" x14ac:dyDescent="0.25">
      <c r="A44" s="116"/>
      <c r="B44" s="113"/>
      <c r="C44" s="3"/>
      <c r="D44" s="1"/>
      <c r="E44" s="1"/>
      <c r="F44" s="5" t="str">
        <f>IF(AND(Tabelle1[[#This Row],[Einnahme]]="",Tabelle1[[#This Row],[Ausgabe]]=""),"",F43+D44-E44)</f>
        <v/>
      </c>
      <c r="G44" s="114"/>
      <c r="H44" s="114"/>
      <c r="I44" s="114"/>
    </row>
    <row r="45" spans="1:9" s="40" customFormat="1" ht="13.8" x14ac:dyDescent="0.25">
      <c r="A45" s="116"/>
      <c r="B45" s="113"/>
      <c r="C45" s="3"/>
      <c r="D45" s="1"/>
      <c r="E45" s="1"/>
      <c r="F45" s="5" t="str">
        <f>IF(AND(Tabelle1[[#This Row],[Einnahme]]="",Tabelle1[[#This Row],[Ausgabe]]=""),"",F44+D45-E45)</f>
        <v/>
      </c>
      <c r="G45" s="114"/>
      <c r="H45" s="114"/>
      <c r="I45" s="114"/>
    </row>
    <row r="46" spans="1:9" s="40" customFormat="1" ht="22.5" customHeight="1" x14ac:dyDescent="0.25">
      <c r="A46" s="41"/>
      <c r="B46" s="41"/>
      <c r="C46" s="42" t="s">
        <v>26</v>
      </c>
      <c r="D46" s="43">
        <f>SUM(D5:D45)</f>
        <v>0</v>
      </c>
      <c r="E46" s="43">
        <f>SUM(E4:E45)</f>
        <v>0</v>
      </c>
      <c r="F46" s="44"/>
      <c r="G46" s="45"/>
      <c r="H46" s="33"/>
      <c r="I46" s="39"/>
    </row>
    <row r="47" spans="1:9" s="40" customFormat="1" ht="15.75" customHeight="1" thickBot="1" x14ac:dyDescent="0.3">
      <c r="A47" s="55"/>
      <c r="B47" s="55"/>
      <c r="C47" s="55"/>
      <c r="D47" s="46"/>
      <c r="E47" s="46"/>
      <c r="F47" s="46"/>
      <c r="G47" s="45"/>
      <c r="H47" s="33"/>
      <c r="I47" s="39"/>
    </row>
    <row r="48" spans="1:9" s="40" customFormat="1" ht="44.25" customHeight="1" thickBot="1" x14ac:dyDescent="0.3">
      <c r="A48" s="171" t="s">
        <v>131</v>
      </c>
      <c r="B48" s="171"/>
      <c r="C48" s="172"/>
      <c r="D48" s="168">
        <f>D3+D46-E46</f>
        <v>0</v>
      </c>
      <c r="E48" s="169"/>
      <c r="F48" s="169"/>
      <c r="G48" s="170"/>
      <c r="H48" s="33"/>
      <c r="I48" s="39"/>
    </row>
    <row r="49" spans="1:7" ht="24.75" customHeight="1" x14ac:dyDescent="0.25">
      <c r="A49" s="47"/>
      <c r="B49" s="36"/>
      <c r="G49" s="48"/>
    </row>
    <row r="50" spans="1:7" ht="24.75" customHeight="1" x14ac:dyDescent="0.25">
      <c r="A50" s="47"/>
      <c r="B50" s="36"/>
      <c r="C50" s="40"/>
      <c r="D50" s="50"/>
      <c r="E50" s="51"/>
      <c r="F50" s="51"/>
      <c r="G50" s="48"/>
    </row>
  </sheetData>
  <sheetProtection algorithmName="SHA-512" hashValue="/fY4TwOdl3texZoJJh9vJWa4pPUwEjUckHBIRbmXzaTjAsBZYRSmSsNUArHqVgKDDzfuAsig/wOHKnEevBXjhg==" saltValue="KzslOSSOnrQ3JjEOz6ccsQ==" spinCount="100000" sheet="1" objects="1" scenarios="1" selectLockedCells="1"/>
  <protectedRanges>
    <protectedRange sqref="D3" name="Bereich1"/>
  </protectedRanges>
  <mergeCells count="3">
    <mergeCell ref="D3:G3"/>
    <mergeCell ref="D48:G48"/>
    <mergeCell ref="A48:C48"/>
  </mergeCells>
  <phoneticPr fontId="0" type="noConversion"/>
  <conditionalFormatting sqref="A6">
    <cfRule type="expression" dxfId="166" priority="3">
      <formula>(A6&lt;&gt;MAX(A5:A6))*(A6&lt;&gt;"")</formula>
    </cfRule>
  </conditionalFormatting>
  <conditionalFormatting sqref="A7">
    <cfRule type="expression" dxfId="165" priority="42">
      <formula>(A7&lt;&gt;MAX(A5:A7))*(A7&lt;&gt;"")</formula>
    </cfRule>
  </conditionalFormatting>
  <conditionalFormatting sqref="A8">
    <cfRule type="expression" dxfId="164" priority="41">
      <formula>(A8&lt;&gt;MAX(A5:A8))*(A8&lt;&gt;"")</formula>
    </cfRule>
  </conditionalFormatting>
  <conditionalFormatting sqref="A9">
    <cfRule type="expression" dxfId="163" priority="40">
      <formula>(A9&lt;&gt;MAX(A5:A9))*(A9&lt;&gt;"")</formula>
    </cfRule>
  </conditionalFormatting>
  <conditionalFormatting sqref="A10">
    <cfRule type="expression" dxfId="162" priority="39">
      <formula>(A10&lt;&gt;MAX(A5:A10))*(A10&lt;&gt;"")</formula>
    </cfRule>
  </conditionalFormatting>
  <conditionalFormatting sqref="A11">
    <cfRule type="expression" dxfId="161" priority="37">
      <formula>(A11&lt;&gt;MAX(A5:A11))*(A11&lt;&gt;"")</formula>
    </cfRule>
  </conditionalFormatting>
  <conditionalFormatting sqref="A12">
    <cfRule type="expression" dxfId="160" priority="36">
      <formula>(A12&lt;&gt;MAX(A5:A12))*(A12&lt;&gt;"")</formula>
    </cfRule>
  </conditionalFormatting>
  <conditionalFormatting sqref="A13">
    <cfRule type="expression" dxfId="159" priority="35">
      <formula>(A13&lt;&gt;MAX(A5:A13))*(A13&lt;&gt;"")</formula>
    </cfRule>
  </conditionalFormatting>
  <conditionalFormatting sqref="A14">
    <cfRule type="expression" dxfId="158" priority="34">
      <formula>(A14&lt;&gt;MAX(A5:A14))*(A14&lt;&gt;"")</formula>
    </cfRule>
  </conditionalFormatting>
  <conditionalFormatting sqref="A15">
    <cfRule type="expression" dxfId="157" priority="33">
      <formula>(A15&lt;&gt;MAX(A5:A15))*(A15&lt;&gt;"")</formula>
    </cfRule>
  </conditionalFormatting>
  <conditionalFormatting sqref="A16">
    <cfRule type="expression" dxfId="156" priority="32">
      <formula>(A16&lt;&gt;MAX(A5:A16))*(A16&lt;&gt;"")</formula>
    </cfRule>
  </conditionalFormatting>
  <conditionalFormatting sqref="A17">
    <cfRule type="expression" dxfId="155" priority="38">
      <formula>(A17&lt;&gt;MAX(A5:A17))*(A17&lt;&gt;"")</formula>
    </cfRule>
  </conditionalFormatting>
  <conditionalFormatting sqref="A18">
    <cfRule type="expression" dxfId="154" priority="31">
      <formula>(A18&lt;&gt;MAX(A5:A18))*(A18&lt;&gt;"")</formula>
    </cfRule>
  </conditionalFormatting>
  <conditionalFormatting sqref="A19">
    <cfRule type="expression" dxfId="153" priority="30">
      <formula>(A19&lt;&gt;MAX(A5:A19))*(A19&lt;&gt;"")</formula>
    </cfRule>
  </conditionalFormatting>
  <conditionalFormatting sqref="A20">
    <cfRule type="expression" dxfId="152" priority="29">
      <formula>(A20&lt;&gt;MAX(A5:A20))*(A20&lt;&gt;"")</formula>
    </cfRule>
  </conditionalFormatting>
  <conditionalFormatting sqref="A21">
    <cfRule type="expression" dxfId="151" priority="28">
      <formula>(A21&lt;&gt;MAX(A5:A21))*(A21&lt;&gt;"")</formula>
    </cfRule>
  </conditionalFormatting>
  <conditionalFormatting sqref="A22">
    <cfRule type="expression" dxfId="150" priority="27">
      <formula>(A22&lt;&gt;MAX(A5:A22))*(A22&lt;&gt;"")</formula>
    </cfRule>
  </conditionalFormatting>
  <conditionalFormatting sqref="A23">
    <cfRule type="expression" dxfId="149" priority="26">
      <formula>(A23&lt;&gt;MAX(A5:A23))*(A23&lt;&gt;"")</formula>
    </cfRule>
  </conditionalFormatting>
  <conditionalFormatting sqref="A24">
    <cfRule type="expression" dxfId="148" priority="25">
      <formula>(A24&lt;&gt;MAX(A5:A24))*(A24&lt;&gt;"")</formula>
    </cfRule>
  </conditionalFormatting>
  <conditionalFormatting sqref="A25">
    <cfRule type="expression" dxfId="147" priority="24">
      <formula>(A25&lt;&gt;MAX(A5:A25))*(A25&lt;&gt;"")</formula>
    </cfRule>
  </conditionalFormatting>
  <conditionalFormatting sqref="A26">
    <cfRule type="expression" dxfId="146" priority="23">
      <formula>(A26&lt;&gt;MAX(A5:A26))*(A26&lt;&gt;"")</formula>
    </cfRule>
  </conditionalFormatting>
  <conditionalFormatting sqref="A27">
    <cfRule type="expression" dxfId="145" priority="22">
      <formula>(A27&lt;&gt;MAX(A5:A27))*(A27&lt;&gt;"")</formula>
    </cfRule>
  </conditionalFormatting>
  <conditionalFormatting sqref="A28">
    <cfRule type="expression" dxfId="144" priority="21">
      <formula>(A28&lt;&gt;MAX(A5:A28))*(A28&lt;&gt;"")</formula>
    </cfRule>
  </conditionalFormatting>
  <conditionalFormatting sqref="A29">
    <cfRule type="expression" dxfId="143" priority="20">
      <formula>(A29&lt;&gt;MAX(A5:A29))*(A29&lt;&gt;"")</formula>
    </cfRule>
  </conditionalFormatting>
  <conditionalFormatting sqref="A30">
    <cfRule type="expression" dxfId="142" priority="19">
      <formula>(A30&lt;&gt;MAX(A5:A30))*(A30&lt;&gt;"")</formula>
    </cfRule>
  </conditionalFormatting>
  <conditionalFormatting sqref="A31">
    <cfRule type="expression" dxfId="141" priority="18">
      <formula>(A31&lt;&gt;MAX(A5:A31))*(A31&lt;&gt;"")</formula>
    </cfRule>
  </conditionalFormatting>
  <conditionalFormatting sqref="A32">
    <cfRule type="expression" dxfId="140" priority="17">
      <formula>(A32&lt;&gt;MAX(A5:A32))*(A32&lt;&gt;"")</formula>
    </cfRule>
  </conditionalFormatting>
  <conditionalFormatting sqref="A33">
    <cfRule type="expression" dxfId="139" priority="16">
      <formula>(A33&lt;&gt;MAX(A5:A33))*(A33&lt;&gt;"")</formula>
    </cfRule>
  </conditionalFormatting>
  <conditionalFormatting sqref="A34">
    <cfRule type="expression" dxfId="138" priority="15">
      <formula>(A34&lt;&gt;MAX(A5:A34))*(A34&lt;&gt;"")</formula>
    </cfRule>
  </conditionalFormatting>
  <conditionalFormatting sqref="A35">
    <cfRule type="expression" dxfId="137" priority="14">
      <formula>(A35&lt;&gt;MAX(A5:A35))*(A35&lt;&gt;"")</formula>
    </cfRule>
  </conditionalFormatting>
  <conditionalFormatting sqref="A36">
    <cfRule type="expression" dxfId="136" priority="13">
      <formula>(A36&lt;&gt;MAX(A5:A36))*(A36&lt;&gt;"")</formula>
    </cfRule>
  </conditionalFormatting>
  <conditionalFormatting sqref="A37">
    <cfRule type="expression" dxfId="135" priority="12">
      <formula>(A37&lt;&gt;MAX(A5:A37))*(A37&lt;&gt;"")</formula>
    </cfRule>
  </conditionalFormatting>
  <conditionalFormatting sqref="A38">
    <cfRule type="expression" dxfId="134" priority="11">
      <formula>(A38&lt;&gt;MAX(A5:A38))*(A38&lt;&gt;"")</formula>
    </cfRule>
  </conditionalFormatting>
  <conditionalFormatting sqref="A39">
    <cfRule type="expression" dxfId="133" priority="10">
      <formula>(A39&lt;&gt;MAX(A5:A39))*(A39&lt;&gt;"")</formula>
    </cfRule>
  </conditionalFormatting>
  <conditionalFormatting sqref="A40">
    <cfRule type="expression" dxfId="132" priority="9">
      <formula>(A40&lt;&gt;MAX(A5:A40))*(A40&lt;&gt;"")</formula>
    </cfRule>
  </conditionalFormatting>
  <conditionalFormatting sqref="A41">
    <cfRule type="expression" dxfId="131" priority="8">
      <formula>(A41&lt;&gt;MAX(A5:A41))*(A41&lt;&gt;"")</formula>
    </cfRule>
  </conditionalFormatting>
  <conditionalFormatting sqref="A42">
    <cfRule type="expression" dxfId="130" priority="7">
      <formula>(A42&lt;&gt;MAX(A5:A42))*(A42&lt;&gt;"")</formula>
    </cfRule>
  </conditionalFormatting>
  <conditionalFormatting sqref="A43">
    <cfRule type="expression" dxfId="129" priority="6">
      <formula>(A43&lt;&gt;MAX(A5:A43))*(A43&lt;&gt;"")</formula>
    </cfRule>
  </conditionalFormatting>
  <conditionalFormatting sqref="A44">
    <cfRule type="expression" dxfId="128" priority="5">
      <formula>(A44&lt;&gt;MAX(A5:A44))*(A44&lt;&gt;"")</formula>
    </cfRule>
  </conditionalFormatting>
  <conditionalFormatting sqref="A45">
    <cfRule type="expression" dxfId="127" priority="4">
      <formula>(A45&lt;&gt;MAX(A5:A45))*(A45&lt;&gt;"")</formula>
    </cfRule>
  </conditionalFormatting>
  <conditionalFormatting sqref="F5:F45">
    <cfRule type="expression" dxfId="126" priority="46">
      <formula>F5&lt;0</formula>
    </cfRule>
  </conditionalFormatting>
  <dataValidations count="2">
    <dataValidation type="date" operator="greaterThanOrEqual" allowBlank="1" showInputMessage="1" showErrorMessage="1" errorTitle="Kein gültiges Datum !" error="Bitte geben Sie das Datum im Format Tag.Monat.Jahr ein._x000a__x000a_Beispiel: 6.6.19 oder 06.06.19 oder 06.06.2019" sqref="A5:A45" xr:uid="{00000000-0002-0000-0100-000000000000}">
      <formula1>43617</formula1>
    </dataValidation>
    <dataValidation type="decimal" allowBlank="1" showInputMessage="1" showErrorMessage="1" errorTitle="ungültiger Wert" error="Bitte geben Sie hier nur Werte als Dezimalzahlen ein." sqref="D5:E45" xr:uid="{00000000-0002-0000-0100-000001000000}">
      <formula1>0.01</formula1>
      <formula2>5000</formula2>
    </dataValidation>
  </dataValidations>
  <pageMargins left="0.43307086614173229" right="0.39370078740157483" top="0.47244094488188981" bottom="0.43307086614173229" header="0.31496062992125984" footer="0.31496062992125984"/>
  <pageSetup paperSize="9" scale="71" orientation="portrait" r:id="rId1"/>
  <headerFooter>
    <oddFooter>&amp;RKG-V-2022-02c-S1</oddFooter>
  </headerFooter>
  <ignoredErrors>
    <ignoredError sqref="C1 D1:E2 B1:B2 G2 G49 A46:B46 B49" numberStoredAsText="1"/>
  </ignoredErrors>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0"/>
  <sheetViews>
    <sheetView zoomScaleNormal="100" workbookViewId="0">
      <selection activeCell="A5" sqref="A5"/>
    </sheetView>
  </sheetViews>
  <sheetFormatPr baseColWidth="10" defaultColWidth="11.54296875" defaultRowHeight="15" x14ac:dyDescent="0.25"/>
  <cols>
    <col min="1" max="2" width="8.81640625" style="33" customWidth="1"/>
    <col min="3" max="3" width="28.81640625" style="33" customWidth="1"/>
    <col min="4" max="6" width="10.81640625" style="33" customWidth="1"/>
    <col min="7" max="7" width="10.81640625" style="52" customWidth="1"/>
    <col min="8" max="9" width="10.81640625" style="33" customWidth="1"/>
    <col min="10" max="16384" width="11.54296875" style="33"/>
  </cols>
  <sheetData>
    <row r="1" spans="1:9" s="30" customFormat="1" ht="17.399999999999999" x14ac:dyDescent="0.25">
      <c r="A1" s="30" t="s">
        <v>14</v>
      </c>
      <c r="E1" s="31"/>
      <c r="F1" s="31"/>
      <c r="G1" s="32" t="s">
        <v>25</v>
      </c>
      <c r="H1" s="33"/>
    </row>
    <row r="2" spans="1:9" s="40" customFormat="1" ht="21" thickBot="1" x14ac:dyDescent="0.3">
      <c r="A2" s="35"/>
      <c r="B2" s="36"/>
      <c r="C2" s="37"/>
      <c r="D2" s="33"/>
      <c r="E2" s="33"/>
      <c r="F2" s="33"/>
      <c r="G2" s="38"/>
      <c r="H2" s="33"/>
    </row>
    <row r="3" spans="1:9" s="40" customFormat="1" ht="23.25" customHeight="1" thickBot="1" x14ac:dyDescent="0.3">
      <c r="A3" s="109" t="s">
        <v>16</v>
      </c>
      <c r="B3" s="53" t="str">
        <f>IF('Kassenbuch Seite 1'!B3="","",'Kassenbuch Seite 1'!B3)</f>
        <v/>
      </c>
      <c r="C3" s="54" t="s">
        <v>135</v>
      </c>
      <c r="D3" s="173">
        <f>'Kassenbuch Seite 1'!D48:G48</f>
        <v>0</v>
      </c>
      <c r="E3" s="174"/>
      <c r="F3" s="174"/>
      <c r="G3" s="175"/>
      <c r="H3" s="33"/>
    </row>
    <row r="4" spans="1:9" ht="45" customHeight="1" x14ac:dyDescent="0.25">
      <c r="A4" s="6" t="s">
        <v>17</v>
      </c>
      <c r="B4" s="7" t="s">
        <v>18</v>
      </c>
      <c r="C4" s="8" t="s">
        <v>19</v>
      </c>
      <c r="D4" s="9" t="s">
        <v>20</v>
      </c>
      <c r="E4" s="8" t="s">
        <v>21</v>
      </c>
      <c r="F4" s="4" t="s">
        <v>22</v>
      </c>
      <c r="G4" s="4" t="s">
        <v>23</v>
      </c>
      <c r="H4" s="25" t="s">
        <v>24</v>
      </c>
      <c r="I4" s="108" t="s">
        <v>130</v>
      </c>
    </row>
    <row r="5" spans="1:9" s="40" customFormat="1" ht="13.8" x14ac:dyDescent="0.25">
      <c r="A5" s="116"/>
      <c r="B5" s="113"/>
      <c r="C5" s="3"/>
      <c r="D5" s="1"/>
      <c r="E5" s="1"/>
      <c r="F5" s="5" t="str">
        <f>IF(AND(D5="",E5=""),"",D3+D5-E5)</f>
        <v/>
      </c>
      <c r="G5" s="114"/>
      <c r="H5" s="114"/>
      <c r="I5" s="117"/>
    </row>
    <row r="6" spans="1:9" s="40" customFormat="1" ht="13.8" x14ac:dyDescent="0.25">
      <c r="A6" s="116"/>
      <c r="B6" s="113"/>
      <c r="C6" s="3"/>
      <c r="D6" s="1"/>
      <c r="E6" s="1"/>
      <c r="F6" s="5" t="str">
        <f>IF(AND(Tabelle13[[#This Row],[Einnahme]]="",Tabelle13[[#This Row],[Ausgabe]]=""),"",F5+D6-E6)</f>
        <v/>
      </c>
      <c r="G6" s="114"/>
      <c r="H6" s="114"/>
      <c r="I6" s="117"/>
    </row>
    <row r="7" spans="1:9" s="40" customFormat="1" ht="13.8" x14ac:dyDescent="0.25">
      <c r="A7" s="116"/>
      <c r="B7" s="113"/>
      <c r="C7" s="3"/>
      <c r="D7" s="2"/>
      <c r="E7" s="2"/>
      <c r="F7" s="5" t="str">
        <f>IF(AND(Tabelle13[[#This Row],[Einnahme]]="",Tabelle13[[#This Row],[Ausgabe]]=""),"",F6+D7-E7)</f>
        <v/>
      </c>
      <c r="G7" s="114"/>
      <c r="H7" s="114"/>
      <c r="I7" s="117"/>
    </row>
    <row r="8" spans="1:9" s="40" customFormat="1" ht="13.8" x14ac:dyDescent="0.25">
      <c r="A8" s="116"/>
      <c r="B8" s="113"/>
      <c r="C8" s="3"/>
      <c r="D8" s="2"/>
      <c r="E8" s="2"/>
      <c r="F8" s="5" t="str">
        <f>IF(AND(Tabelle13[[#This Row],[Einnahme]]="",Tabelle13[[#This Row],[Ausgabe]]=""),"",F7+D8-E8)</f>
        <v/>
      </c>
      <c r="G8" s="114"/>
      <c r="H8" s="114"/>
      <c r="I8" s="117"/>
    </row>
    <row r="9" spans="1:9" s="40" customFormat="1" ht="13.8" x14ac:dyDescent="0.25">
      <c r="A9" s="116"/>
      <c r="B9" s="113"/>
      <c r="C9" s="3"/>
      <c r="D9" s="2"/>
      <c r="E9" s="2"/>
      <c r="F9" s="5" t="str">
        <f>IF(AND(Tabelle13[[#This Row],[Einnahme]]="",Tabelle13[[#This Row],[Ausgabe]]=""),"",F8+D9-E9)</f>
        <v/>
      </c>
      <c r="G9" s="114"/>
      <c r="H9" s="114"/>
      <c r="I9" s="117"/>
    </row>
    <row r="10" spans="1:9" s="40" customFormat="1" ht="13.8" x14ac:dyDescent="0.25">
      <c r="A10" s="116"/>
      <c r="B10" s="113"/>
      <c r="C10" s="3"/>
      <c r="D10" s="1"/>
      <c r="E10" s="1"/>
      <c r="F10" s="5" t="str">
        <f>IF(AND(Tabelle13[[#This Row],[Einnahme]]="",Tabelle13[[#This Row],[Ausgabe]]=""),"",F9+D10-E10)</f>
        <v/>
      </c>
      <c r="G10" s="114"/>
      <c r="H10" s="114"/>
      <c r="I10" s="117"/>
    </row>
    <row r="11" spans="1:9" s="40" customFormat="1" ht="13.8" x14ac:dyDescent="0.25">
      <c r="A11" s="116"/>
      <c r="B11" s="113"/>
      <c r="C11" s="3"/>
      <c r="D11" s="1"/>
      <c r="E11" s="1"/>
      <c r="F11" s="5" t="str">
        <f>IF(AND(Tabelle13[[#This Row],[Einnahme]]="",Tabelle13[[#This Row],[Ausgabe]]=""),"",F10+D11-E11)</f>
        <v/>
      </c>
      <c r="G11" s="114"/>
      <c r="H11" s="114"/>
      <c r="I11" s="117"/>
    </row>
    <row r="12" spans="1:9" s="40" customFormat="1" ht="13.8" x14ac:dyDescent="0.25">
      <c r="A12" s="116"/>
      <c r="B12" s="113"/>
      <c r="C12" s="3"/>
      <c r="D12" s="1"/>
      <c r="E12" s="1"/>
      <c r="F12" s="5" t="str">
        <f>IF(AND(Tabelle13[[#This Row],[Einnahme]]="",Tabelle13[[#This Row],[Ausgabe]]=""),"",F11+D12-E12)</f>
        <v/>
      </c>
      <c r="G12" s="114"/>
      <c r="H12" s="114"/>
      <c r="I12" s="117"/>
    </row>
    <row r="13" spans="1:9" s="40" customFormat="1" ht="13.8" x14ac:dyDescent="0.25">
      <c r="A13" s="116"/>
      <c r="B13" s="113"/>
      <c r="C13" s="3"/>
      <c r="D13" s="1"/>
      <c r="E13" s="1"/>
      <c r="F13" s="5" t="str">
        <f>IF(AND(Tabelle13[[#This Row],[Einnahme]]="",Tabelle13[[#This Row],[Ausgabe]]=""),"",F12+D13-E13)</f>
        <v/>
      </c>
      <c r="G13" s="114"/>
      <c r="H13" s="114"/>
      <c r="I13" s="117"/>
    </row>
    <row r="14" spans="1:9" s="40" customFormat="1" ht="13.8" x14ac:dyDescent="0.25">
      <c r="A14" s="116"/>
      <c r="B14" s="113"/>
      <c r="C14" s="3"/>
      <c r="D14" s="1"/>
      <c r="E14" s="1"/>
      <c r="F14" s="5" t="str">
        <f>IF(AND(Tabelle13[[#This Row],[Einnahme]]="",Tabelle13[[#This Row],[Ausgabe]]=""),"",F13+D14-E14)</f>
        <v/>
      </c>
      <c r="G14" s="114"/>
      <c r="H14" s="114"/>
      <c r="I14" s="117"/>
    </row>
    <row r="15" spans="1:9" s="40" customFormat="1" ht="13.8" x14ac:dyDescent="0.25">
      <c r="A15" s="116"/>
      <c r="B15" s="113"/>
      <c r="C15" s="3"/>
      <c r="D15" s="1"/>
      <c r="E15" s="1"/>
      <c r="F15" s="5" t="str">
        <f>IF(AND(Tabelle13[[#This Row],[Einnahme]]="",Tabelle13[[#This Row],[Ausgabe]]=""),"",F14+D15-E15)</f>
        <v/>
      </c>
      <c r="G15" s="114"/>
      <c r="H15" s="114"/>
      <c r="I15" s="117"/>
    </row>
    <row r="16" spans="1:9" s="40" customFormat="1" ht="13.8" x14ac:dyDescent="0.25">
      <c r="A16" s="116"/>
      <c r="B16" s="113"/>
      <c r="C16" s="3"/>
      <c r="D16" s="1"/>
      <c r="E16" s="1"/>
      <c r="F16" s="5" t="str">
        <f>IF(AND(Tabelle13[[#This Row],[Einnahme]]="",Tabelle13[[#This Row],[Ausgabe]]=""),"",F15+D16-E16)</f>
        <v/>
      </c>
      <c r="G16" s="114"/>
      <c r="H16" s="114"/>
      <c r="I16" s="117"/>
    </row>
    <row r="17" spans="1:9" s="40" customFormat="1" ht="13.8" x14ac:dyDescent="0.25">
      <c r="A17" s="116"/>
      <c r="B17" s="113"/>
      <c r="C17" s="3"/>
      <c r="D17" s="1"/>
      <c r="E17" s="1"/>
      <c r="F17" s="5" t="str">
        <f>IF(AND(Tabelle13[[#This Row],[Einnahme]]="",Tabelle13[[#This Row],[Ausgabe]]=""),"",F16+D17-E17)</f>
        <v/>
      </c>
      <c r="G17" s="114"/>
      <c r="H17" s="114"/>
      <c r="I17" s="117"/>
    </row>
    <row r="18" spans="1:9" s="40" customFormat="1" ht="13.8" x14ac:dyDescent="0.25">
      <c r="A18" s="116"/>
      <c r="B18" s="113"/>
      <c r="C18" s="3"/>
      <c r="D18" s="1"/>
      <c r="E18" s="1"/>
      <c r="F18" s="5" t="str">
        <f>IF(AND(Tabelle13[[#This Row],[Einnahme]]="",Tabelle13[[#This Row],[Ausgabe]]=""),"",F17+D18-E18)</f>
        <v/>
      </c>
      <c r="G18" s="114"/>
      <c r="H18" s="114"/>
      <c r="I18" s="117"/>
    </row>
    <row r="19" spans="1:9" s="40" customFormat="1" ht="13.8" x14ac:dyDescent="0.25">
      <c r="A19" s="116"/>
      <c r="B19" s="113"/>
      <c r="C19" s="3"/>
      <c r="D19" s="2"/>
      <c r="E19" s="2"/>
      <c r="F19" s="5" t="str">
        <f>IF(AND(Tabelle13[[#This Row],[Einnahme]]="",Tabelle13[[#This Row],[Ausgabe]]=""),"",F18+D19-E19)</f>
        <v/>
      </c>
      <c r="G19" s="114"/>
      <c r="H19" s="114"/>
      <c r="I19" s="117"/>
    </row>
    <row r="20" spans="1:9" s="40" customFormat="1" ht="13.8" x14ac:dyDescent="0.25">
      <c r="A20" s="116"/>
      <c r="B20" s="113"/>
      <c r="C20" s="3"/>
      <c r="D20" s="1"/>
      <c r="E20" s="1"/>
      <c r="F20" s="5" t="str">
        <f>IF(AND(Tabelle13[[#This Row],[Einnahme]]="",Tabelle13[[#This Row],[Ausgabe]]=""),"",F19+D20-E20)</f>
        <v/>
      </c>
      <c r="G20" s="114"/>
      <c r="H20" s="114"/>
      <c r="I20" s="117"/>
    </row>
    <row r="21" spans="1:9" s="40" customFormat="1" ht="13.8" x14ac:dyDescent="0.25">
      <c r="A21" s="116"/>
      <c r="B21" s="113"/>
      <c r="C21" s="3"/>
      <c r="D21" s="2"/>
      <c r="E21" s="2"/>
      <c r="F21" s="5" t="str">
        <f>IF(AND(Tabelle13[[#This Row],[Einnahme]]="",Tabelle13[[#This Row],[Ausgabe]]=""),"",F20+D21-E21)</f>
        <v/>
      </c>
      <c r="G21" s="114"/>
      <c r="H21" s="114"/>
      <c r="I21" s="117"/>
    </row>
    <row r="22" spans="1:9" s="40" customFormat="1" ht="13.8" x14ac:dyDescent="0.25">
      <c r="A22" s="116"/>
      <c r="B22" s="113"/>
      <c r="C22" s="3"/>
      <c r="D22" s="2"/>
      <c r="E22" s="2"/>
      <c r="F22" s="5" t="str">
        <f>IF(AND(Tabelle13[[#This Row],[Einnahme]]="",Tabelle13[[#This Row],[Ausgabe]]=""),"",F21+D22-E22)</f>
        <v/>
      </c>
      <c r="G22" s="114"/>
      <c r="H22" s="114"/>
      <c r="I22" s="117"/>
    </row>
    <row r="23" spans="1:9" s="40" customFormat="1" ht="13.8" x14ac:dyDescent="0.25">
      <c r="A23" s="116"/>
      <c r="B23" s="113"/>
      <c r="C23" s="3"/>
      <c r="D23" s="2"/>
      <c r="E23" s="2"/>
      <c r="F23" s="5" t="str">
        <f>IF(AND(Tabelle13[[#This Row],[Einnahme]]="",Tabelle13[[#This Row],[Ausgabe]]=""),"",F22+D23-E23)</f>
        <v/>
      </c>
      <c r="G23" s="114"/>
      <c r="H23" s="114"/>
      <c r="I23" s="117"/>
    </row>
    <row r="24" spans="1:9" s="40" customFormat="1" ht="13.8" x14ac:dyDescent="0.25">
      <c r="A24" s="116"/>
      <c r="B24" s="113"/>
      <c r="C24" s="3"/>
      <c r="D24" s="2"/>
      <c r="E24" s="2"/>
      <c r="F24" s="5" t="str">
        <f>IF(AND(Tabelle13[[#This Row],[Einnahme]]="",Tabelle13[[#This Row],[Ausgabe]]=""),"",F23+D24-E24)</f>
        <v/>
      </c>
      <c r="G24" s="114"/>
      <c r="H24" s="114"/>
      <c r="I24" s="117"/>
    </row>
    <row r="25" spans="1:9" s="40" customFormat="1" ht="13.8" x14ac:dyDescent="0.25">
      <c r="A25" s="116"/>
      <c r="B25" s="113"/>
      <c r="C25" s="3"/>
      <c r="D25" s="1"/>
      <c r="E25" s="1"/>
      <c r="F25" s="5" t="str">
        <f>IF(AND(Tabelle13[[#This Row],[Einnahme]]="",Tabelle13[[#This Row],[Ausgabe]]=""),"",F24+D25-E25)</f>
        <v/>
      </c>
      <c r="G25" s="114"/>
      <c r="H25" s="114"/>
      <c r="I25" s="117"/>
    </row>
    <row r="26" spans="1:9" s="40" customFormat="1" ht="13.8" x14ac:dyDescent="0.25">
      <c r="A26" s="116"/>
      <c r="B26" s="113"/>
      <c r="C26" s="3"/>
      <c r="D26" s="2"/>
      <c r="E26" s="2"/>
      <c r="F26" s="5" t="str">
        <f>IF(AND(Tabelle13[[#This Row],[Einnahme]]="",Tabelle13[[#This Row],[Ausgabe]]=""),"",F25+D26-E26)</f>
        <v/>
      </c>
      <c r="G26" s="114"/>
      <c r="H26" s="114"/>
      <c r="I26" s="117"/>
    </row>
    <row r="27" spans="1:9" s="40" customFormat="1" ht="13.8" x14ac:dyDescent="0.25">
      <c r="A27" s="116"/>
      <c r="B27" s="113"/>
      <c r="C27" s="3"/>
      <c r="D27" s="1"/>
      <c r="E27" s="1"/>
      <c r="F27" s="5" t="str">
        <f>IF(AND(Tabelle13[[#This Row],[Einnahme]]="",Tabelle13[[#This Row],[Ausgabe]]=""),"",F26+D27-E27)</f>
        <v/>
      </c>
      <c r="G27" s="114"/>
      <c r="H27" s="114"/>
      <c r="I27" s="117"/>
    </row>
    <row r="28" spans="1:9" s="40" customFormat="1" ht="13.8" x14ac:dyDescent="0.25">
      <c r="A28" s="116"/>
      <c r="B28" s="113"/>
      <c r="C28" s="3"/>
      <c r="D28" s="1"/>
      <c r="E28" s="1"/>
      <c r="F28" s="5" t="str">
        <f>IF(AND(Tabelle13[[#This Row],[Einnahme]]="",Tabelle13[[#This Row],[Ausgabe]]=""),"",F27+D28-E28)</f>
        <v/>
      </c>
      <c r="G28" s="114"/>
      <c r="H28" s="114"/>
      <c r="I28" s="117"/>
    </row>
    <row r="29" spans="1:9" s="40" customFormat="1" ht="13.8" x14ac:dyDescent="0.25">
      <c r="A29" s="116"/>
      <c r="B29" s="113"/>
      <c r="C29" s="3"/>
      <c r="D29" s="1"/>
      <c r="E29" s="1"/>
      <c r="F29" s="5" t="str">
        <f>IF(AND(Tabelle13[[#This Row],[Einnahme]]="",Tabelle13[[#This Row],[Ausgabe]]=""),"",F28+D29-E29)</f>
        <v/>
      </c>
      <c r="G29" s="114"/>
      <c r="H29" s="114"/>
      <c r="I29" s="117"/>
    </row>
    <row r="30" spans="1:9" s="40" customFormat="1" ht="13.8" x14ac:dyDescent="0.25">
      <c r="A30" s="116"/>
      <c r="B30" s="113"/>
      <c r="C30" s="3"/>
      <c r="D30" s="1"/>
      <c r="E30" s="1"/>
      <c r="F30" s="5" t="str">
        <f>IF(AND(Tabelle13[[#This Row],[Einnahme]]="",Tabelle13[[#This Row],[Ausgabe]]=""),"",F29+D30-E30)</f>
        <v/>
      </c>
      <c r="G30" s="114"/>
      <c r="H30" s="114"/>
      <c r="I30" s="117"/>
    </row>
    <row r="31" spans="1:9" s="40" customFormat="1" ht="13.8" x14ac:dyDescent="0.25">
      <c r="A31" s="116"/>
      <c r="B31" s="113"/>
      <c r="C31" s="3"/>
      <c r="D31" s="1"/>
      <c r="E31" s="1"/>
      <c r="F31" s="5" t="str">
        <f>IF(AND(Tabelle13[[#This Row],[Einnahme]]="",Tabelle13[[#This Row],[Ausgabe]]=""),"",F30+D31-E31)</f>
        <v/>
      </c>
      <c r="G31" s="114"/>
      <c r="H31" s="114"/>
      <c r="I31" s="117"/>
    </row>
    <row r="32" spans="1:9" s="40" customFormat="1" ht="13.8" x14ac:dyDescent="0.25">
      <c r="A32" s="116"/>
      <c r="B32" s="113"/>
      <c r="C32" s="3"/>
      <c r="D32" s="1"/>
      <c r="E32" s="1"/>
      <c r="F32" s="5" t="str">
        <f>IF(AND(Tabelle13[[#This Row],[Einnahme]]="",Tabelle13[[#This Row],[Ausgabe]]=""),"",F31+D32-E32)</f>
        <v/>
      </c>
      <c r="G32" s="114"/>
      <c r="H32" s="114"/>
      <c r="I32" s="117"/>
    </row>
    <row r="33" spans="1:9" s="40" customFormat="1" ht="13.8" x14ac:dyDescent="0.25">
      <c r="A33" s="116"/>
      <c r="B33" s="113"/>
      <c r="C33" s="3"/>
      <c r="D33" s="1"/>
      <c r="E33" s="1"/>
      <c r="F33" s="5" t="str">
        <f>IF(AND(Tabelle13[[#This Row],[Einnahme]]="",Tabelle13[[#This Row],[Ausgabe]]=""),"",F32+D33-E33)</f>
        <v/>
      </c>
      <c r="G33" s="114"/>
      <c r="H33" s="114"/>
      <c r="I33" s="117"/>
    </row>
    <row r="34" spans="1:9" s="40" customFormat="1" ht="13.8" x14ac:dyDescent="0.25">
      <c r="A34" s="116"/>
      <c r="B34" s="113"/>
      <c r="C34" s="3"/>
      <c r="D34" s="1"/>
      <c r="E34" s="1"/>
      <c r="F34" s="5" t="str">
        <f>IF(AND(Tabelle13[[#This Row],[Einnahme]]="",Tabelle13[[#This Row],[Ausgabe]]=""),"",F33+D34-E34)</f>
        <v/>
      </c>
      <c r="G34" s="114"/>
      <c r="H34" s="114"/>
      <c r="I34" s="117"/>
    </row>
    <row r="35" spans="1:9" s="40" customFormat="1" ht="13.8" x14ac:dyDescent="0.25">
      <c r="A35" s="116"/>
      <c r="B35" s="113"/>
      <c r="C35" s="3"/>
      <c r="D35" s="1"/>
      <c r="E35" s="1"/>
      <c r="F35" s="5" t="str">
        <f>IF(AND(Tabelle13[[#This Row],[Einnahme]]="",Tabelle13[[#This Row],[Ausgabe]]=""),"",F34+D35-E35)</f>
        <v/>
      </c>
      <c r="G35" s="114"/>
      <c r="H35" s="114"/>
      <c r="I35" s="117"/>
    </row>
    <row r="36" spans="1:9" s="40" customFormat="1" ht="13.8" x14ac:dyDescent="0.25">
      <c r="A36" s="116"/>
      <c r="B36" s="113"/>
      <c r="C36" s="3"/>
      <c r="D36" s="1"/>
      <c r="E36" s="1"/>
      <c r="F36" s="5" t="str">
        <f>IF(AND(Tabelle13[[#This Row],[Einnahme]]="",Tabelle13[[#This Row],[Ausgabe]]=""),"",F35+D36-E36)</f>
        <v/>
      </c>
      <c r="G36" s="114"/>
      <c r="H36" s="114"/>
      <c r="I36" s="117"/>
    </row>
    <row r="37" spans="1:9" s="40" customFormat="1" ht="13.8" x14ac:dyDescent="0.25">
      <c r="A37" s="116"/>
      <c r="B37" s="113"/>
      <c r="C37" s="3"/>
      <c r="D37" s="1"/>
      <c r="E37" s="1"/>
      <c r="F37" s="5" t="str">
        <f>IF(AND(Tabelle13[[#This Row],[Einnahme]]="",Tabelle13[[#This Row],[Ausgabe]]=""),"",F36+D37-E37)</f>
        <v/>
      </c>
      <c r="G37" s="114"/>
      <c r="H37" s="114"/>
      <c r="I37" s="117"/>
    </row>
    <row r="38" spans="1:9" s="40" customFormat="1" ht="13.8" x14ac:dyDescent="0.25">
      <c r="A38" s="116"/>
      <c r="B38" s="113"/>
      <c r="C38" s="3"/>
      <c r="D38" s="1"/>
      <c r="E38" s="1"/>
      <c r="F38" s="5" t="str">
        <f>IF(AND(Tabelle13[[#This Row],[Einnahme]]="",Tabelle13[[#This Row],[Ausgabe]]=""),"",F37+D38-E38)</f>
        <v/>
      </c>
      <c r="G38" s="114"/>
      <c r="H38" s="114"/>
      <c r="I38" s="117"/>
    </row>
    <row r="39" spans="1:9" s="40" customFormat="1" ht="13.8" x14ac:dyDescent="0.25">
      <c r="A39" s="116"/>
      <c r="B39" s="113"/>
      <c r="C39" s="3"/>
      <c r="D39" s="1"/>
      <c r="E39" s="1"/>
      <c r="F39" s="5" t="str">
        <f>IF(AND(Tabelle13[[#This Row],[Einnahme]]="",Tabelle13[[#This Row],[Ausgabe]]=""),"",F38+D39-E39)</f>
        <v/>
      </c>
      <c r="G39" s="114"/>
      <c r="H39" s="114"/>
      <c r="I39" s="117"/>
    </row>
    <row r="40" spans="1:9" s="40" customFormat="1" ht="13.8" x14ac:dyDescent="0.25">
      <c r="A40" s="116"/>
      <c r="B40" s="113"/>
      <c r="C40" s="3"/>
      <c r="D40" s="1"/>
      <c r="E40" s="1"/>
      <c r="F40" s="5" t="str">
        <f>IF(AND(Tabelle13[[#This Row],[Einnahme]]="",Tabelle13[[#This Row],[Ausgabe]]=""),"",F39+D40-E40)</f>
        <v/>
      </c>
      <c r="G40" s="114"/>
      <c r="H40" s="114"/>
      <c r="I40" s="117"/>
    </row>
    <row r="41" spans="1:9" s="40" customFormat="1" ht="13.8" x14ac:dyDescent="0.25">
      <c r="A41" s="116"/>
      <c r="B41" s="113"/>
      <c r="C41" s="3"/>
      <c r="D41" s="1"/>
      <c r="E41" s="1"/>
      <c r="F41" s="5" t="str">
        <f>IF(AND(Tabelle13[[#This Row],[Einnahme]]="",Tabelle13[[#This Row],[Ausgabe]]=""),"",F40+D41-E41)</f>
        <v/>
      </c>
      <c r="G41" s="114"/>
      <c r="H41" s="114"/>
      <c r="I41" s="117"/>
    </row>
    <row r="42" spans="1:9" s="40" customFormat="1" ht="13.8" x14ac:dyDescent="0.25">
      <c r="A42" s="116"/>
      <c r="B42" s="113"/>
      <c r="C42" s="3"/>
      <c r="D42" s="1"/>
      <c r="E42" s="1"/>
      <c r="F42" s="5" t="str">
        <f>IF(AND(Tabelle13[[#This Row],[Einnahme]]="",Tabelle13[[#This Row],[Ausgabe]]=""),"",F41+D42-E42)</f>
        <v/>
      </c>
      <c r="G42" s="114"/>
      <c r="H42" s="114"/>
      <c r="I42" s="117"/>
    </row>
    <row r="43" spans="1:9" s="40" customFormat="1" ht="13.8" x14ac:dyDescent="0.25">
      <c r="A43" s="116"/>
      <c r="B43" s="113"/>
      <c r="C43" s="3"/>
      <c r="D43" s="1"/>
      <c r="E43" s="1"/>
      <c r="F43" s="5" t="str">
        <f>IF(AND(Tabelle13[[#This Row],[Einnahme]]="",Tabelle13[[#This Row],[Ausgabe]]=""),"",F42+D43-E43)</f>
        <v/>
      </c>
      <c r="G43" s="114"/>
      <c r="H43" s="114"/>
      <c r="I43" s="117"/>
    </row>
    <row r="44" spans="1:9" s="40" customFormat="1" ht="13.8" x14ac:dyDescent="0.25">
      <c r="A44" s="116"/>
      <c r="B44" s="113"/>
      <c r="C44" s="3"/>
      <c r="D44" s="1"/>
      <c r="E44" s="1"/>
      <c r="F44" s="5" t="str">
        <f>IF(AND(Tabelle13[[#This Row],[Einnahme]]="",Tabelle13[[#This Row],[Ausgabe]]=""),"",F43+D44-E44)</f>
        <v/>
      </c>
      <c r="G44" s="114"/>
      <c r="H44" s="114"/>
      <c r="I44" s="117"/>
    </row>
    <row r="45" spans="1:9" s="40" customFormat="1" ht="13.8" x14ac:dyDescent="0.25">
      <c r="A45" s="116"/>
      <c r="B45" s="113"/>
      <c r="C45" s="3"/>
      <c r="D45" s="1"/>
      <c r="E45" s="1"/>
      <c r="F45" s="5" t="str">
        <f>IF(AND(Tabelle13[[#This Row],[Einnahme]]="",Tabelle13[[#This Row],[Ausgabe]]=""),"",F44+D45-E45)</f>
        <v/>
      </c>
      <c r="G45" s="114"/>
      <c r="H45" s="114"/>
      <c r="I45" s="117"/>
    </row>
    <row r="46" spans="1:9" s="40" customFormat="1" ht="22.5" customHeight="1" x14ac:dyDescent="0.25">
      <c r="A46" s="41"/>
      <c r="B46" s="41"/>
      <c r="C46" s="42" t="s">
        <v>26</v>
      </c>
      <c r="D46" s="43">
        <f>SUM(D5:D45)</f>
        <v>0</v>
      </c>
      <c r="E46" s="43">
        <f>SUM(E4:E45)</f>
        <v>0</v>
      </c>
      <c r="F46" s="44"/>
      <c r="G46" s="45"/>
      <c r="H46" s="33"/>
    </row>
    <row r="47" spans="1:9" s="40" customFormat="1" ht="15.75" customHeight="1" thickBot="1" x14ac:dyDescent="0.3">
      <c r="A47" s="41"/>
      <c r="B47" s="41"/>
      <c r="C47" s="55"/>
      <c r="D47" s="46"/>
      <c r="E47" s="46"/>
      <c r="F47" s="46"/>
      <c r="G47" s="45"/>
      <c r="H47" s="33"/>
    </row>
    <row r="48" spans="1:9" s="40" customFormat="1" ht="44.25" customHeight="1" thickBot="1" x14ac:dyDescent="0.3">
      <c r="A48" s="171" t="s">
        <v>132</v>
      </c>
      <c r="B48" s="171"/>
      <c r="C48" s="172"/>
      <c r="D48" s="168">
        <f>D3+D46-E46</f>
        <v>0</v>
      </c>
      <c r="E48" s="169"/>
      <c r="F48" s="169"/>
      <c r="G48" s="170"/>
      <c r="H48" s="33"/>
    </row>
    <row r="49" spans="1:7" ht="24.75" customHeight="1" x14ac:dyDescent="0.25">
      <c r="A49" s="47"/>
      <c r="B49" s="36"/>
      <c r="C49" s="55"/>
      <c r="G49" s="48"/>
    </row>
    <row r="50" spans="1:7" ht="24.75" customHeight="1" x14ac:dyDescent="0.25">
      <c r="A50" s="47"/>
      <c r="B50" s="36"/>
      <c r="C50" s="40"/>
      <c r="D50" s="50"/>
      <c r="E50" s="51"/>
      <c r="F50" s="51"/>
      <c r="G50" s="48"/>
    </row>
  </sheetData>
  <sheetProtection algorithmName="SHA-512" hashValue="X0WFZtY/nmelJaX4duNkfgIB4kAOEadG50W32um/5xxYLxb4MLMWYar7IYRZ0wqI0YjE/bm5mUyZfXo4pyrrzA==" saltValue="ghLooyAa7wJ+Rr212UGE4g==" spinCount="100000" sheet="1" objects="1" scenarios="1" selectLockedCells="1"/>
  <protectedRanges>
    <protectedRange sqref="D3" name="Bereich1"/>
  </protectedRanges>
  <mergeCells count="3">
    <mergeCell ref="D3:G3"/>
    <mergeCell ref="D48:G48"/>
    <mergeCell ref="A48:C48"/>
  </mergeCells>
  <conditionalFormatting sqref="A6">
    <cfRule type="expression" dxfId="124" priority="41">
      <formula>(A6&lt;&gt;MAX(A5:A6))*(A6&lt;&gt;"")</formula>
    </cfRule>
  </conditionalFormatting>
  <conditionalFormatting sqref="A7">
    <cfRule type="expression" dxfId="123" priority="40">
      <formula>(A7&lt;&gt;MAX(A5:A7))*(A7&lt;&gt;"")</formula>
    </cfRule>
  </conditionalFormatting>
  <conditionalFormatting sqref="A8">
    <cfRule type="expression" dxfId="122" priority="39">
      <formula>(A8&lt;&gt;MAX(A5:A8))*(A8&lt;&gt;"")</formula>
    </cfRule>
  </conditionalFormatting>
  <conditionalFormatting sqref="A9">
    <cfRule type="expression" dxfId="121" priority="38">
      <formula>(A9&lt;&gt;MAX(A5:A9))*(A9&lt;&gt;"")</formula>
    </cfRule>
  </conditionalFormatting>
  <conditionalFormatting sqref="A10">
    <cfRule type="expression" dxfId="120" priority="37">
      <formula>(A10&lt;&gt;MAX(A5:A10))*(A10&lt;&gt;"")</formula>
    </cfRule>
  </conditionalFormatting>
  <conditionalFormatting sqref="A11">
    <cfRule type="expression" dxfId="119" priority="35">
      <formula>(A11&lt;&gt;MAX(A5:A11))*(A11&lt;&gt;"")</formula>
    </cfRule>
  </conditionalFormatting>
  <conditionalFormatting sqref="A12">
    <cfRule type="expression" dxfId="118" priority="34">
      <formula>(A12&lt;&gt;MAX(A5:A12))*(A12&lt;&gt;"")</formula>
    </cfRule>
  </conditionalFormatting>
  <conditionalFormatting sqref="A13">
    <cfRule type="expression" dxfId="117" priority="33">
      <formula>(A13&lt;&gt;MAX(A5:A13))*(A13&lt;&gt;"")</formula>
    </cfRule>
  </conditionalFormatting>
  <conditionalFormatting sqref="A14">
    <cfRule type="expression" dxfId="116" priority="32">
      <formula>(A14&lt;&gt;MAX(A5:A14))*(A14&lt;&gt;"")</formula>
    </cfRule>
  </conditionalFormatting>
  <conditionalFormatting sqref="A15">
    <cfRule type="expression" dxfId="115" priority="31">
      <formula>(A15&lt;&gt;MAX(A5:A15))*(A15&lt;&gt;"")</formula>
    </cfRule>
  </conditionalFormatting>
  <conditionalFormatting sqref="A16">
    <cfRule type="expression" dxfId="114" priority="30">
      <formula>(A16&lt;&gt;MAX(A5:A16))*(A16&lt;&gt;"")</formula>
    </cfRule>
  </conditionalFormatting>
  <conditionalFormatting sqref="A17">
    <cfRule type="expression" dxfId="113" priority="36">
      <formula>(A17&lt;&gt;MAX(A5:A17))*(A17&lt;&gt;"")</formula>
    </cfRule>
  </conditionalFormatting>
  <conditionalFormatting sqref="A18">
    <cfRule type="expression" dxfId="112" priority="29">
      <formula>(A18&lt;&gt;MAX(A5:A18))*(A18&lt;&gt;"")</formula>
    </cfRule>
  </conditionalFormatting>
  <conditionalFormatting sqref="A19">
    <cfRule type="expression" dxfId="111" priority="28">
      <formula>(A19&lt;&gt;MAX(A5:A19))*(A19&lt;&gt;"")</formula>
    </cfRule>
  </conditionalFormatting>
  <conditionalFormatting sqref="A20">
    <cfRule type="expression" dxfId="110" priority="27">
      <formula>(A20&lt;&gt;MAX(A5:A20))*(A20&lt;&gt;"")</formula>
    </cfRule>
  </conditionalFormatting>
  <conditionalFormatting sqref="A21">
    <cfRule type="expression" dxfId="109" priority="26">
      <formula>(A21&lt;&gt;MAX(A5:A21))*(A21&lt;&gt;"")</formula>
    </cfRule>
  </conditionalFormatting>
  <conditionalFormatting sqref="A22">
    <cfRule type="expression" dxfId="108" priority="25">
      <formula>(A22&lt;&gt;MAX(A5:A22))*(A22&lt;&gt;"")</formula>
    </cfRule>
  </conditionalFormatting>
  <conditionalFormatting sqref="A23">
    <cfRule type="expression" dxfId="107" priority="24">
      <formula>(A23&lt;&gt;MAX(A5:A23))*(A23&lt;&gt;"")</formula>
    </cfRule>
  </conditionalFormatting>
  <conditionalFormatting sqref="A24">
    <cfRule type="expression" dxfId="106" priority="23">
      <formula>(A24&lt;&gt;MAX(A5:A24))*(A24&lt;&gt;"")</formula>
    </cfRule>
  </conditionalFormatting>
  <conditionalFormatting sqref="A25">
    <cfRule type="expression" dxfId="105" priority="22">
      <formula>(A25&lt;&gt;MAX(A5:A25))*(A25&lt;&gt;"")</formula>
    </cfRule>
  </conditionalFormatting>
  <conditionalFormatting sqref="A26">
    <cfRule type="expression" dxfId="104" priority="21">
      <formula>(A26&lt;&gt;MAX(A5:A26))*(A26&lt;&gt;"")</formula>
    </cfRule>
  </conditionalFormatting>
  <conditionalFormatting sqref="A27">
    <cfRule type="expression" dxfId="103" priority="20">
      <formula>(A27&lt;&gt;MAX(A5:A27))*(A27&lt;&gt;"")</formula>
    </cfRule>
  </conditionalFormatting>
  <conditionalFormatting sqref="A28">
    <cfRule type="expression" dxfId="102" priority="19">
      <formula>(A28&lt;&gt;MAX(A5:A28))*(A28&lt;&gt;"")</formula>
    </cfRule>
  </conditionalFormatting>
  <conditionalFormatting sqref="A29">
    <cfRule type="expression" dxfId="101" priority="18">
      <formula>(A29&lt;&gt;MAX(A5:A29))*(A29&lt;&gt;"")</formula>
    </cfRule>
  </conditionalFormatting>
  <conditionalFormatting sqref="A30">
    <cfRule type="expression" dxfId="100" priority="17">
      <formula>(A30&lt;&gt;MAX(A5:A30))*(A30&lt;&gt;"")</formula>
    </cfRule>
  </conditionalFormatting>
  <conditionalFormatting sqref="A31">
    <cfRule type="expression" dxfId="99" priority="16">
      <formula>(A31&lt;&gt;MAX(A5:A31))*(A31&lt;&gt;"")</formula>
    </cfRule>
  </conditionalFormatting>
  <conditionalFormatting sqref="A32">
    <cfRule type="expression" dxfId="98" priority="15">
      <formula>(A32&lt;&gt;MAX(A5:A32))*(A32&lt;&gt;"")</formula>
    </cfRule>
  </conditionalFormatting>
  <conditionalFormatting sqref="A33">
    <cfRule type="expression" dxfId="97" priority="14">
      <formula>(A33&lt;&gt;MAX(A5:A33))*(A33&lt;&gt;"")</formula>
    </cfRule>
  </conditionalFormatting>
  <conditionalFormatting sqref="A34">
    <cfRule type="expression" dxfId="96" priority="13">
      <formula>(A34&lt;&gt;MAX(A5:A34))*(A34&lt;&gt;"")</formula>
    </cfRule>
  </conditionalFormatting>
  <conditionalFormatting sqref="A35">
    <cfRule type="expression" dxfId="95" priority="12">
      <formula>(A35&lt;&gt;MAX(A5:A35))*(A35&lt;&gt;"")</formula>
    </cfRule>
  </conditionalFormatting>
  <conditionalFormatting sqref="A36">
    <cfRule type="expression" dxfId="94" priority="11">
      <formula>(A36&lt;&gt;MAX(A5:A36))*(A36&lt;&gt;"")</formula>
    </cfRule>
  </conditionalFormatting>
  <conditionalFormatting sqref="A37">
    <cfRule type="expression" dxfId="93" priority="10">
      <formula>(A37&lt;&gt;MAX(A5:A37))*(A37&lt;&gt;"")</formula>
    </cfRule>
  </conditionalFormatting>
  <conditionalFormatting sqref="A38">
    <cfRule type="expression" dxfId="92" priority="9">
      <formula>(A38&lt;&gt;MAX(A5:A38))*(A38&lt;&gt;"")</formula>
    </cfRule>
  </conditionalFormatting>
  <conditionalFormatting sqref="A39">
    <cfRule type="expression" dxfId="91" priority="8">
      <formula>(A39&lt;&gt;MAX(A5:A39))*(A39&lt;&gt;"")</formula>
    </cfRule>
  </conditionalFormatting>
  <conditionalFormatting sqref="A40">
    <cfRule type="expression" dxfId="90" priority="7">
      <formula>(A40&lt;&gt;MAX(A5:A40))*(A40&lt;&gt;"")</formula>
    </cfRule>
  </conditionalFormatting>
  <conditionalFormatting sqref="A41">
    <cfRule type="expression" dxfId="89" priority="6">
      <formula>(A41&lt;&gt;MAX(A5:A41))*(A41&lt;&gt;"")</formula>
    </cfRule>
  </conditionalFormatting>
  <conditionalFormatting sqref="A42">
    <cfRule type="expression" dxfId="88" priority="5">
      <formula>(A42&lt;&gt;MAX(A5:A42))*(A42&lt;&gt;"")</formula>
    </cfRule>
  </conditionalFormatting>
  <conditionalFormatting sqref="A43">
    <cfRule type="expression" dxfId="87" priority="4">
      <formula>(A43&lt;&gt;MAX(A5:A43))*(A43&lt;&gt;"")</formula>
    </cfRule>
  </conditionalFormatting>
  <conditionalFormatting sqref="A44">
    <cfRule type="expression" dxfId="86" priority="3">
      <formula>(A44&lt;&gt;MAX(A5:A44))*(A44&lt;&gt;"")</formula>
    </cfRule>
  </conditionalFormatting>
  <conditionalFormatting sqref="A45">
    <cfRule type="expression" dxfId="85" priority="2">
      <formula>(A45&lt;&gt;MAX(A5:A45))*(A45&lt;&gt;"")</formula>
    </cfRule>
  </conditionalFormatting>
  <conditionalFormatting sqref="F5:F45">
    <cfRule type="expression" dxfId="84" priority="43">
      <formula>F5&lt;0</formula>
    </cfRule>
  </conditionalFormatting>
  <dataValidations count="2">
    <dataValidation type="date" operator="greaterThanOrEqual" allowBlank="1" showInputMessage="1" showErrorMessage="1" errorTitle="Kein gültiges Datum !" error="Bitte geben Sie das Datum im Format Tag.Monat.Jahr ein._x000a__x000a_Beispiel: 6.6.19 oder 06.06.19 oder 06.06.2019" sqref="A5:A45" xr:uid="{00000000-0002-0000-0200-000000000000}">
      <formula1>43617</formula1>
    </dataValidation>
    <dataValidation type="decimal" allowBlank="1" showInputMessage="1" showErrorMessage="1" errorTitle="ungültiger Wert" error="Bitte geben Sie hier nur Werte als Dezimalzahlen ein." sqref="D5:E45" xr:uid="{00000000-0002-0000-0200-000001000000}">
      <formula1>0.01</formula1>
      <formula2>5000</formula2>
    </dataValidation>
  </dataValidations>
  <pageMargins left="0.43307086614173229" right="0.39370078740157483" top="0.47244094488188981" bottom="0.43307086614173229" header="0.31496062992125984" footer="0.31496062992125984"/>
  <pageSetup paperSize="9" scale="71" orientation="portrait" r:id="rId1"/>
  <headerFooter>
    <oddFooter xml:space="preserve">&amp;RKG-V-2022-02c-S2
</oddFooter>
  </headerFooter>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 id="{DDD20618-3B28-422F-A589-FB709B9FD64F}">
            <xm:f>($A$5&lt;'Kassenbuch Seite 1'!$A$45)*($A$5&lt;&gt;"")</xm:f>
            <x14:dxf>
              <fill>
                <patternFill>
                  <bgColor rgb="FFFF0000"/>
                </patternFill>
              </fill>
            </x14:dxf>
          </x14:cfRule>
          <xm:sqref>A5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0"/>
  <sheetViews>
    <sheetView zoomScaleNormal="100" workbookViewId="0">
      <selection activeCell="A5" sqref="A5"/>
    </sheetView>
  </sheetViews>
  <sheetFormatPr baseColWidth="10" defaultColWidth="11.54296875" defaultRowHeight="15" x14ac:dyDescent="0.25"/>
  <cols>
    <col min="1" max="2" width="8.81640625" style="33" customWidth="1"/>
    <col min="3" max="3" width="28.81640625" style="33" customWidth="1"/>
    <col min="4" max="6" width="10.81640625" style="33" customWidth="1"/>
    <col min="7" max="7" width="10.81640625" style="52" customWidth="1"/>
    <col min="8" max="9" width="10.81640625" style="33" customWidth="1"/>
    <col min="10" max="16384" width="11.54296875" style="33"/>
  </cols>
  <sheetData>
    <row r="1" spans="1:9" s="30" customFormat="1" ht="17.399999999999999" x14ac:dyDescent="0.25">
      <c r="A1" s="30" t="s">
        <v>14</v>
      </c>
      <c r="E1" s="31"/>
      <c r="F1" s="31"/>
      <c r="G1" s="32" t="s">
        <v>27</v>
      </c>
      <c r="H1" s="33"/>
    </row>
    <row r="2" spans="1:9" s="40" customFormat="1" ht="21" thickBot="1" x14ac:dyDescent="0.3">
      <c r="A2" s="35"/>
      <c r="B2" s="36"/>
      <c r="C2" s="37"/>
      <c r="D2" s="33"/>
      <c r="E2" s="33"/>
      <c r="F2" s="33"/>
      <c r="G2" s="38"/>
      <c r="H2" s="33"/>
    </row>
    <row r="3" spans="1:9" s="40" customFormat="1" ht="23.25" customHeight="1" thickBot="1" x14ac:dyDescent="0.3">
      <c r="A3" s="109" t="s">
        <v>16</v>
      </c>
      <c r="B3" s="53" t="str">
        <f>IF('Kassenbuch Seite 1'!B3="","",'Kassenbuch Seite 1'!B3)</f>
        <v/>
      </c>
      <c r="C3" s="54" t="s">
        <v>134</v>
      </c>
      <c r="D3" s="173">
        <f>'Kassenbuch Seite 2'!D48:G48</f>
        <v>0</v>
      </c>
      <c r="E3" s="174"/>
      <c r="F3" s="174"/>
      <c r="G3" s="175"/>
      <c r="H3" s="33"/>
    </row>
    <row r="4" spans="1:9" ht="45" customHeight="1" x14ac:dyDescent="0.25">
      <c r="A4" s="6" t="s">
        <v>17</v>
      </c>
      <c r="B4" s="7" t="s">
        <v>18</v>
      </c>
      <c r="C4" s="8" t="s">
        <v>19</v>
      </c>
      <c r="D4" s="9" t="s">
        <v>20</v>
      </c>
      <c r="E4" s="8" t="s">
        <v>21</v>
      </c>
      <c r="F4" s="4" t="s">
        <v>22</v>
      </c>
      <c r="G4" s="4" t="s">
        <v>23</v>
      </c>
      <c r="H4" s="25" t="s">
        <v>24</v>
      </c>
      <c r="I4" s="108" t="s">
        <v>130</v>
      </c>
    </row>
    <row r="5" spans="1:9" s="40" customFormat="1" ht="13.8" x14ac:dyDescent="0.25">
      <c r="A5" s="116"/>
      <c r="B5" s="113"/>
      <c r="C5" s="3"/>
      <c r="D5" s="1"/>
      <c r="E5" s="1"/>
      <c r="F5" s="5" t="str">
        <f>IF(AND(D5="",E5=""),"",D3+D5-E5)</f>
        <v/>
      </c>
      <c r="G5" s="114"/>
      <c r="H5" s="114"/>
      <c r="I5" s="117"/>
    </row>
    <row r="6" spans="1:9" s="40" customFormat="1" ht="13.8" x14ac:dyDescent="0.25">
      <c r="A6" s="116"/>
      <c r="B6" s="113"/>
      <c r="C6" s="3"/>
      <c r="D6" s="1"/>
      <c r="E6" s="1"/>
      <c r="F6" s="5" t="str">
        <f>IF(AND(Tabelle134[[#This Row],[Einnahme]]="",Tabelle134[[#This Row],[Ausgabe]]=""),"",F5+D6-E6)</f>
        <v/>
      </c>
      <c r="G6" s="114"/>
      <c r="H6" s="114"/>
      <c r="I6" s="117"/>
    </row>
    <row r="7" spans="1:9" s="40" customFormat="1" ht="13.8" x14ac:dyDescent="0.25">
      <c r="A7" s="116"/>
      <c r="B7" s="113"/>
      <c r="C7" s="3"/>
      <c r="D7" s="2"/>
      <c r="E7" s="2"/>
      <c r="F7" s="5" t="str">
        <f>IF(AND(Tabelle134[[#This Row],[Einnahme]]="",Tabelle134[[#This Row],[Ausgabe]]=""),"",F6+D7-E7)</f>
        <v/>
      </c>
      <c r="G7" s="114"/>
      <c r="H7" s="114"/>
      <c r="I7" s="117"/>
    </row>
    <row r="8" spans="1:9" s="40" customFormat="1" ht="13.8" x14ac:dyDescent="0.25">
      <c r="A8" s="116"/>
      <c r="B8" s="113"/>
      <c r="C8" s="3"/>
      <c r="D8" s="2"/>
      <c r="E8" s="2"/>
      <c r="F8" s="5" t="str">
        <f>IF(AND(Tabelle134[[#This Row],[Einnahme]]="",Tabelle134[[#This Row],[Ausgabe]]=""),"",F7+D8-E8)</f>
        <v/>
      </c>
      <c r="G8" s="114"/>
      <c r="H8" s="114"/>
      <c r="I8" s="117"/>
    </row>
    <row r="9" spans="1:9" s="40" customFormat="1" ht="13.8" x14ac:dyDescent="0.25">
      <c r="A9" s="116"/>
      <c r="B9" s="113"/>
      <c r="C9" s="3"/>
      <c r="D9" s="2"/>
      <c r="E9" s="2"/>
      <c r="F9" s="5" t="str">
        <f>IF(AND(Tabelle134[[#This Row],[Einnahme]]="",Tabelle134[[#This Row],[Ausgabe]]=""),"",F8+D9-E9)</f>
        <v/>
      </c>
      <c r="G9" s="114"/>
      <c r="H9" s="114"/>
      <c r="I9" s="117"/>
    </row>
    <row r="10" spans="1:9" s="40" customFormat="1" ht="13.8" x14ac:dyDescent="0.25">
      <c r="A10" s="116"/>
      <c r="B10" s="113"/>
      <c r="C10" s="3"/>
      <c r="D10" s="1"/>
      <c r="E10" s="1"/>
      <c r="F10" s="5" t="str">
        <f>IF(AND(Tabelle134[[#This Row],[Einnahme]]="",Tabelle134[[#This Row],[Ausgabe]]=""),"",F9+D10-E10)</f>
        <v/>
      </c>
      <c r="G10" s="114"/>
      <c r="H10" s="114"/>
      <c r="I10" s="117"/>
    </row>
    <row r="11" spans="1:9" s="40" customFormat="1" ht="13.8" x14ac:dyDescent="0.25">
      <c r="A11" s="116"/>
      <c r="B11" s="113"/>
      <c r="C11" s="3"/>
      <c r="D11" s="1"/>
      <c r="E11" s="1"/>
      <c r="F11" s="5" t="str">
        <f>IF(AND(Tabelle134[[#This Row],[Einnahme]]="",Tabelle134[[#This Row],[Ausgabe]]=""),"",F10+D11-E11)</f>
        <v/>
      </c>
      <c r="G11" s="114"/>
      <c r="H11" s="114"/>
      <c r="I11" s="117"/>
    </row>
    <row r="12" spans="1:9" s="40" customFormat="1" ht="13.8" x14ac:dyDescent="0.25">
      <c r="A12" s="116"/>
      <c r="B12" s="113"/>
      <c r="C12" s="3"/>
      <c r="D12" s="1"/>
      <c r="E12" s="1"/>
      <c r="F12" s="5" t="str">
        <f>IF(AND(Tabelle134[[#This Row],[Einnahme]]="",Tabelle134[[#This Row],[Ausgabe]]=""),"",F11+D12-E12)</f>
        <v/>
      </c>
      <c r="G12" s="114"/>
      <c r="H12" s="114"/>
      <c r="I12" s="117"/>
    </row>
    <row r="13" spans="1:9" s="40" customFormat="1" ht="13.8" x14ac:dyDescent="0.25">
      <c r="A13" s="116"/>
      <c r="B13" s="113"/>
      <c r="C13" s="3"/>
      <c r="D13" s="1"/>
      <c r="E13" s="1"/>
      <c r="F13" s="5" t="str">
        <f>IF(AND(Tabelle134[[#This Row],[Einnahme]]="",Tabelle134[[#This Row],[Ausgabe]]=""),"",F12+D13-E13)</f>
        <v/>
      </c>
      <c r="G13" s="114"/>
      <c r="H13" s="114"/>
      <c r="I13" s="117"/>
    </row>
    <row r="14" spans="1:9" s="40" customFormat="1" ht="13.8" x14ac:dyDescent="0.25">
      <c r="A14" s="116"/>
      <c r="B14" s="113"/>
      <c r="C14" s="3"/>
      <c r="D14" s="1"/>
      <c r="E14" s="1"/>
      <c r="F14" s="5" t="str">
        <f>IF(AND(Tabelle134[[#This Row],[Einnahme]]="",Tabelle134[[#This Row],[Ausgabe]]=""),"",F13+D14-E14)</f>
        <v/>
      </c>
      <c r="G14" s="114"/>
      <c r="H14" s="114"/>
      <c r="I14" s="117"/>
    </row>
    <row r="15" spans="1:9" s="40" customFormat="1" ht="13.8" x14ac:dyDescent="0.25">
      <c r="A15" s="116"/>
      <c r="B15" s="113"/>
      <c r="C15" s="3"/>
      <c r="D15" s="1"/>
      <c r="E15" s="1"/>
      <c r="F15" s="5" t="str">
        <f>IF(AND(Tabelle134[[#This Row],[Einnahme]]="",Tabelle134[[#This Row],[Ausgabe]]=""),"",F14+D15-E15)</f>
        <v/>
      </c>
      <c r="G15" s="114"/>
      <c r="H15" s="114"/>
      <c r="I15" s="117"/>
    </row>
    <row r="16" spans="1:9" s="40" customFormat="1" ht="13.8" x14ac:dyDescent="0.25">
      <c r="A16" s="116"/>
      <c r="B16" s="113"/>
      <c r="C16" s="3"/>
      <c r="D16" s="1"/>
      <c r="E16" s="1"/>
      <c r="F16" s="5" t="str">
        <f>IF(AND(Tabelle134[[#This Row],[Einnahme]]="",Tabelle134[[#This Row],[Ausgabe]]=""),"",F15+D16-E16)</f>
        <v/>
      </c>
      <c r="G16" s="114"/>
      <c r="H16" s="114"/>
      <c r="I16" s="117"/>
    </row>
    <row r="17" spans="1:9" s="40" customFormat="1" ht="13.8" x14ac:dyDescent="0.25">
      <c r="A17" s="116"/>
      <c r="B17" s="113"/>
      <c r="C17" s="3"/>
      <c r="D17" s="1"/>
      <c r="E17" s="1"/>
      <c r="F17" s="5" t="str">
        <f>IF(AND(Tabelle134[[#This Row],[Einnahme]]="",Tabelle134[[#This Row],[Ausgabe]]=""),"",F16+D17-E17)</f>
        <v/>
      </c>
      <c r="G17" s="114"/>
      <c r="H17" s="114"/>
      <c r="I17" s="117"/>
    </row>
    <row r="18" spans="1:9" s="40" customFormat="1" ht="13.8" x14ac:dyDescent="0.25">
      <c r="A18" s="116"/>
      <c r="B18" s="113"/>
      <c r="C18" s="3"/>
      <c r="D18" s="1"/>
      <c r="E18" s="1"/>
      <c r="F18" s="5" t="str">
        <f>IF(AND(Tabelle134[[#This Row],[Einnahme]]="",Tabelle134[[#This Row],[Ausgabe]]=""),"",F17+D18-E18)</f>
        <v/>
      </c>
      <c r="G18" s="114"/>
      <c r="H18" s="114"/>
      <c r="I18" s="117"/>
    </row>
    <row r="19" spans="1:9" s="40" customFormat="1" ht="13.8" x14ac:dyDescent="0.25">
      <c r="A19" s="116"/>
      <c r="B19" s="113"/>
      <c r="C19" s="3"/>
      <c r="D19" s="2"/>
      <c r="E19" s="2"/>
      <c r="F19" s="5" t="str">
        <f>IF(AND(Tabelle134[[#This Row],[Einnahme]]="",Tabelle134[[#This Row],[Ausgabe]]=""),"",F18+D19-E19)</f>
        <v/>
      </c>
      <c r="G19" s="114"/>
      <c r="H19" s="114"/>
      <c r="I19" s="117"/>
    </row>
    <row r="20" spans="1:9" s="40" customFormat="1" ht="13.8" x14ac:dyDescent="0.25">
      <c r="A20" s="116"/>
      <c r="B20" s="113"/>
      <c r="C20" s="3"/>
      <c r="D20" s="1"/>
      <c r="E20" s="1"/>
      <c r="F20" s="5" t="str">
        <f>IF(AND(Tabelle134[[#This Row],[Einnahme]]="",Tabelle134[[#This Row],[Ausgabe]]=""),"",F19+D20-E20)</f>
        <v/>
      </c>
      <c r="G20" s="114"/>
      <c r="H20" s="114"/>
      <c r="I20" s="117"/>
    </row>
    <row r="21" spans="1:9" s="40" customFormat="1" ht="13.8" x14ac:dyDescent="0.25">
      <c r="A21" s="116"/>
      <c r="B21" s="113"/>
      <c r="C21" s="3"/>
      <c r="D21" s="2"/>
      <c r="E21" s="2"/>
      <c r="F21" s="5" t="str">
        <f>IF(AND(Tabelle134[[#This Row],[Einnahme]]="",Tabelle134[[#This Row],[Ausgabe]]=""),"",F20+D21-E21)</f>
        <v/>
      </c>
      <c r="G21" s="114"/>
      <c r="H21" s="114"/>
      <c r="I21" s="117"/>
    </row>
    <row r="22" spans="1:9" s="40" customFormat="1" ht="13.8" x14ac:dyDescent="0.25">
      <c r="A22" s="116"/>
      <c r="B22" s="113"/>
      <c r="C22" s="3"/>
      <c r="D22" s="2"/>
      <c r="E22" s="2"/>
      <c r="F22" s="5" t="str">
        <f>IF(AND(Tabelle134[[#This Row],[Einnahme]]="",Tabelle134[[#This Row],[Ausgabe]]=""),"",F21+D22-E22)</f>
        <v/>
      </c>
      <c r="G22" s="114"/>
      <c r="H22" s="114"/>
      <c r="I22" s="117"/>
    </row>
    <row r="23" spans="1:9" s="40" customFormat="1" ht="13.8" x14ac:dyDescent="0.25">
      <c r="A23" s="116"/>
      <c r="B23" s="113"/>
      <c r="C23" s="3"/>
      <c r="D23" s="2"/>
      <c r="E23" s="2"/>
      <c r="F23" s="5" t="str">
        <f>IF(AND(Tabelle134[[#This Row],[Einnahme]]="",Tabelle134[[#This Row],[Ausgabe]]=""),"",F22+D23-E23)</f>
        <v/>
      </c>
      <c r="G23" s="114"/>
      <c r="H23" s="114"/>
      <c r="I23" s="117"/>
    </row>
    <row r="24" spans="1:9" s="40" customFormat="1" ht="13.8" x14ac:dyDescent="0.25">
      <c r="A24" s="116"/>
      <c r="B24" s="113"/>
      <c r="C24" s="3"/>
      <c r="D24" s="2"/>
      <c r="E24" s="2"/>
      <c r="F24" s="5" t="str">
        <f>IF(AND(Tabelle134[[#This Row],[Einnahme]]="",Tabelle134[[#This Row],[Ausgabe]]=""),"",F23+D24-E24)</f>
        <v/>
      </c>
      <c r="G24" s="114"/>
      <c r="H24" s="114"/>
      <c r="I24" s="117"/>
    </row>
    <row r="25" spans="1:9" s="40" customFormat="1" ht="13.8" x14ac:dyDescent="0.25">
      <c r="A25" s="116"/>
      <c r="B25" s="113"/>
      <c r="C25" s="3"/>
      <c r="D25" s="1"/>
      <c r="E25" s="1"/>
      <c r="F25" s="5" t="str">
        <f>IF(AND(Tabelle134[[#This Row],[Einnahme]]="",Tabelle134[[#This Row],[Ausgabe]]=""),"",F24+D25-E25)</f>
        <v/>
      </c>
      <c r="G25" s="114"/>
      <c r="H25" s="114"/>
      <c r="I25" s="117"/>
    </row>
    <row r="26" spans="1:9" s="40" customFormat="1" ht="13.8" x14ac:dyDescent="0.25">
      <c r="A26" s="116"/>
      <c r="B26" s="113"/>
      <c r="C26" s="3"/>
      <c r="D26" s="2"/>
      <c r="E26" s="2"/>
      <c r="F26" s="5" t="str">
        <f>IF(AND(Tabelle134[[#This Row],[Einnahme]]="",Tabelle134[[#This Row],[Ausgabe]]=""),"",F25+D26-E26)</f>
        <v/>
      </c>
      <c r="G26" s="114"/>
      <c r="H26" s="114"/>
      <c r="I26" s="117"/>
    </row>
    <row r="27" spans="1:9" s="40" customFormat="1" ht="13.8" x14ac:dyDescent="0.25">
      <c r="A27" s="116"/>
      <c r="B27" s="113"/>
      <c r="C27" s="3"/>
      <c r="D27" s="1"/>
      <c r="E27" s="1"/>
      <c r="F27" s="5" t="str">
        <f>IF(AND(Tabelle134[[#This Row],[Einnahme]]="",Tabelle134[[#This Row],[Ausgabe]]=""),"",F26+D27-E27)</f>
        <v/>
      </c>
      <c r="G27" s="114"/>
      <c r="H27" s="114"/>
      <c r="I27" s="117"/>
    </row>
    <row r="28" spans="1:9" s="40" customFormat="1" ht="13.8" x14ac:dyDescent="0.25">
      <c r="A28" s="116"/>
      <c r="B28" s="113"/>
      <c r="C28" s="3"/>
      <c r="D28" s="1"/>
      <c r="E28" s="1"/>
      <c r="F28" s="5" t="str">
        <f>IF(AND(Tabelle134[[#This Row],[Einnahme]]="",Tabelle134[[#This Row],[Ausgabe]]=""),"",F27+D28-E28)</f>
        <v/>
      </c>
      <c r="G28" s="114"/>
      <c r="H28" s="114"/>
      <c r="I28" s="117"/>
    </row>
    <row r="29" spans="1:9" s="40" customFormat="1" ht="13.8" x14ac:dyDescent="0.25">
      <c r="A29" s="116"/>
      <c r="B29" s="113"/>
      <c r="C29" s="3"/>
      <c r="D29" s="1"/>
      <c r="E29" s="1"/>
      <c r="F29" s="5" t="str">
        <f>IF(AND(Tabelle134[[#This Row],[Einnahme]]="",Tabelle134[[#This Row],[Ausgabe]]=""),"",F28+D29-E29)</f>
        <v/>
      </c>
      <c r="G29" s="114"/>
      <c r="H29" s="114"/>
      <c r="I29" s="117"/>
    </row>
    <row r="30" spans="1:9" s="40" customFormat="1" ht="13.8" x14ac:dyDescent="0.25">
      <c r="A30" s="116"/>
      <c r="B30" s="113"/>
      <c r="C30" s="3"/>
      <c r="D30" s="1"/>
      <c r="E30" s="1"/>
      <c r="F30" s="5" t="str">
        <f>IF(AND(Tabelle134[[#This Row],[Einnahme]]="",Tabelle134[[#This Row],[Ausgabe]]=""),"",F29+D30-E30)</f>
        <v/>
      </c>
      <c r="G30" s="114"/>
      <c r="H30" s="114"/>
      <c r="I30" s="117"/>
    </row>
    <row r="31" spans="1:9" s="40" customFormat="1" ht="13.8" x14ac:dyDescent="0.25">
      <c r="A31" s="116"/>
      <c r="B31" s="113"/>
      <c r="C31" s="3"/>
      <c r="D31" s="1"/>
      <c r="E31" s="1"/>
      <c r="F31" s="5" t="str">
        <f>IF(AND(Tabelle134[[#This Row],[Einnahme]]="",Tabelle134[[#This Row],[Ausgabe]]=""),"",F30+D31-E31)</f>
        <v/>
      </c>
      <c r="G31" s="114"/>
      <c r="H31" s="114"/>
      <c r="I31" s="117"/>
    </row>
    <row r="32" spans="1:9" s="40" customFormat="1" ht="13.8" x14ac:dyDescent="0.25">
      <c r="A32" s="116"/>
      <c r="B32" s="113"/>
      <c r="C32" s="3"/>
      <c r="D32" s="1"/>
      <c r="E32" s="1"/>
      <c r="F32" s="5" t="str">
        <f>IF(AND(Tabelle134[[#This Row],[Einnahme]]="",Tabelle134[[#This Row],[Ausgabe]]=""),"",F31+D32-E32)</f>
        <v/>
      </c>
      <c r="G32" s="114"/>
      <c r="H32" s="114"/>
      <c r="I32" s="117"/>
    </row>
    <row r="33" spans="1:9" s="40" customFormat="1" ht="13.8" x14ac:dyDescent="0.25">
      <c r="A33" s="116"/>
      <c r="B33" s="113"/>
      <c r="C33" s="3"/>
      <c r="D33" s="1"/>
      <c r="E33" s="1"/>
      <c r="F33" s="5" t="str">
        <f>IF(AND(Tabelle134[[#This Row],[Einnahme]]="",Tabelle134[[#This Row],[Ausgabe]]=""),"",F32+D33-E33)</f>
        <v/>
      </c>
      <c r="G33" s="114"/>
      <c r="H33" s="114"/>
      <c r="I33" s="117"/>
    </row>
    <row r="34" spans="1:9" s="40" customFormat="1" ht="13.8" x14ac:dyDescent="0.25">
      <c r="A34" s="116"/>
      <c r="B34" s="113"/>
      <c r="C34" s="3"/>
      <c r="D34" s="1"/>
      <c r="E34" s="1"/>
      <c r="F34" s="5" t="str">
        <f>IF(AND(Tabelle134[[#This Row],[Einnahme]]="",Tabelle134[[#This Row],[Ausgabe]]=""),"",F33+D34-E34)</f>
        <v/>
      </c>
      <c r="G34" s="114"/>
      <c r="H34" s="114"/>
      <c r="I34" s="117"/>
    </row>
    <row r="35" spans="1:9" s="40" customFormat="1" ht="13.8" x14ac:dyDescent="0.25">
      <c r="A35" s="116"/>
      <c r="B35" s="113"/>
      <c r="C35" s="3"/>
      <c r="D35" s="1"/>
      <c r="E35" s="1"/>
      <c r="F35" s="5" t="str">
        <f>IF(AND(Tabelle134[[#This Row],[Einnahme]]="",Tabelle134[[#This Row],[Ausgabe]]=""),"",F34+D35-E35)</f>
        <v/>
      </c>
      <c r="G35" s="114"/>
      <c r="H35" s="114"/>
      <c r="I35" s="117"/>
    </row>
    <row r="36" spans="1:9" s="40" customFormat="1" ht="13.8" x14ac:dyDescent="0.25">
      <c r="A36" s="116"/>
      <c r="B36" s="113"/>
      <c r="C36" s="3"/>
      <c r="D36" s="1"/>
      <c r="E36" s="1"/>
      <c r="F36" s="5" t="str">
        <f>IF(AND(Tabelle134[[#This Row],[Einnahme]]="",Tabelle134[[#This Row],[Ausgabe]]=""),"",F35+D36-E36)</f>
        <v/>
      </c>
      <c r="G36" s="114"/>
      <c r="H36" s="114"/>
      <c r="I36" s="117"/>
    </row>
    <row r="37" spans="1:9" s="40" customFormat="1" ht="13.8" x14ac:dyDescent="0.25">
      <c r="A37" s="116"/>
      <c r="B37" s="113"/>
      <c r="C37" s="3"/>
      <c r="D37" s="1"/>
      <c r="E37" s="1"/>
      <c r="F37" s="5" t="str">
        <f>IF(AND(Tabelle134[[#This Row],[Einnahme]]="",Tabelle134[[#This Row],[Ausgabe]]=""),"",F36+D37-E37)</f>
        <v/>
      </c>
      <c r="G37" s="114"/>
      <c r="H37" s="114"/>
      <c r="I37" s="117"/>
    </row>
    <row r="38" spans="1:9" s="40" customFormat="1" ht="13.8" x14ac:dyDescent="0.25">
      <c r="A38" s="116"/>
      <c r="B38" s="113"/>
      <c r="C38" s="3"/>
      <c r="D38" s="1"/>
      <c r="E38" s="1"/>
      <c r="F38" s="5" t="str">
        <f>IF(AND(Tabelle134[[#This Row],[Einnahme]]="",Tabelle134[[#This Row],[Ausgabe]]=""),"",F37+D38-E38)</f>
        <v/>
      </c>
      <c r="G38" s="114"/>
      <c r="H38" s="114"/>
      <c r="I38" s="117"/>
    </row>
    <row r="39" spans="1:9" s="40" customFormat="1" ht="13.8" x14ac:dyDescent="0.25">
      <c r="A39" s="116"/>
      <c r="B39" s="113"/>
      <c r="C39" s="3"/>
      <c r="D39" s="1"/>
      <c r="E39" s="1"/>
      <c r="F39" s="5" t="str">
        <f>IF(AND(Tabelle134[[#This Row],[Einnahme]]="",Tabelle134[[#This Row],[Ausgabe]]=""),"",F38+D39-E39)</f>
        <v/>
      </c>
      <c r="G39" s="114"/>
      <c r="H39" s="114"/>
      <c r="I39" s="117"/>
    </row>
    <row r="40" spans="1:9" s="40" customFormat="1" ht="13.8" x14ac:dyDescent="0.25">
      <c r="A40" s="116"/>
      <c r="B40" s="113"/>
      <c r="C40" s="3"/>
      <c r="D40" s="1"/>
      <c r="E40" s="1"/>
      <c r="F40" s="5" t="str">
        <f>IF(AND(Tabelle134[[#This Row],[Einnahme]]="",Tabelle134[[#This Row],[Ausgabe]]=""),"",F39+D40-E40)</f>
        <v/>
      </c>
      <c r="G40" s="114"/>
      <c r="H40" s="114"/>
      <c r="I40" s="117"/>
    </row>
    <row r="41" spans="1:9" s="40" customFormat="1" ht="13.8" x14ac:dyDescent="0.25">
      <c r="A41" s="116"/>
      <c r="B41" s="113"/>
      <c r="C41" s="3"/>
      <c r="D41" s="1"/>
      <c r="E41" s="1"/>
      <c r="F41" s="5" t="str">
        <f>IF(AND(Tabelle134[[#This Row],[Einnahme]]="",Tabelle134[[#This Row],[Ausgabe]]=""),"",F40+D41-E41)</f>
        <v/>
      </c>
      <c r="G41" s="114"/>
      <c r="H41" s="114"/>
      <c r="I41" s="117"/>
    </row>
    <row r="42" spans="1:9" s="40" customFormat="1" ht="13.8" x14ac:dyDescent="0.25">
      <c r="A42" s="116"/>
      <c r="B42" s="113"/>
      <c r="C42" s="3"/>
      <c r="D42" s="1"/>
      <c r="E42" s="1"/>
      <c r="F42" s="5" t="str">
        <f>IF(AND(Tabelle134[[#This Row],[Einnahme]]="",Tabelle134[[#This Row],[Ausgabe]]=""),"",F41+D42-E42)</f>
        <v/>
      </c>
      <c r="G42" s="114"/>
      <c r="H42" s="114"/>
      <c r="I42" s="117"/>
    </row>
    <row r="43" spans="1:9" s="40" customFormat="1" ht="13.8" x14ac:dyDescent="0.25">
      <c r="A43" s="116"/>
      <c r="B43" s="113"/>
      <c r="C43" s="3"/>
      <c r="D43" s="1"/>
      <c r="E43" s="1"/>
      <c r="F43" s="5" t="str">
        <f>IF(AND(Tabelle134[[#This Row],[Einnahme]]="",Tabelle134[[#This Row],[Ausgabe]]=""),"",F42+D43-E43)</f>
        <v/>
      </c>
      <c r="G43" s="114"/>
      <c r="H43" s="114"/>
      <c r="I43" s="117"/>
    </row>
    <row r="44" spans="1:9" s="40" customFormat="1" ht="13.8" x14ac:dyDescent="0.25">
      <c r="A44" s="116"/>
      <c r="B44" s="113"/>
      <c r="C44" s="3"/>
      <c r="D44" s="1"/>
      <c r="E44" s="1"/>
      <c r="F44" s="5" t="str">
        <f>IF(AND(Tabelle134[[#This Row],[Einnahme]]="",Tabelle134[[#This Row],[Ausgabe]]=""),"",F43+D44-E44)</f>
        <v/>
      </c>
      <c r="G44" s="114"/>
      <c r="H44" s="114"/>
      <c r="I44" s="117"/>
    </row>
    <row r="45" spans="1:9" s="40" customFormat="1" ht="13.8" x14ac:dyDescent="0.25">
      <c r="A45" s="116"/>
      <c r="B45" s="113"/>
      <c r="C45" s="3"/>
      <c r="D45" s="1"/>
      <c r="E45" s="1"/>
      <c r="F45" s="5" t="str">
        <f>IF(AND(Tabelle134[[#This Row],[Einnahme]]="",Tabelle134[[#This Row],[Ausgabe]]=""),"",F44+D45-E45)</f>
        <v/>
      </c>
      <c r="G45" s="114"/>
      <c r="H45" s="114"/>
      <c r="I45" s="117"/>
    </row>
    <row r="46" spans="1:9" s="40" customFormat="1" ht="22.5" customHeight="1" x14ac:dyDescent="0.25">
      <c r="A46" s="41"/>
      <c r="B46" s="41"/>
      <c r="C46" s="42" t="s">
        <v>26</v>
      </c>
      <c r="D46" s="43">
        <f>SUM(D5:D45)</f>
        <v>0</v>
      </c>
      <c r="E46" s="43">
        <f>SUM(E4:E45)</f>
        <v>0</v>
      </c>
      <c r="F46" s="44"/>
      <c r="G46" s="45"/>
      <c r="H46" s="33"/>
    </row>
    <row r="47" spans="1:9" s="40" customFormat="1" ht="15.75" customHeight="1" thickBot="1" x14ac:dyDescent="0.3">
      <c r="A47" s="41"/>
      <c r="B47" s="41"/>
      <c r="C47" s="55"/>
      <c r="D47" s="46"/>
      <c r="E47" s="46"/>
      <c r="F47" s="46"/>
      <c r="G47" s="45"/>
      <c r="H47" s="33"/>
    </row>
    <row r="48" spans="1:9" s="40" customFormat="1" ht="44.25" customHeight="1" thickBot="1" x14ac:dyDescent="0.3">
      <c r="A48" s="171" t="s">
        <v>133</v>
      </c>
      <c r="B48" s="171"/>
      <c r="C48" s="172"/>
      <c r="D48" s="176">
        <f>D3+D46-E46</f>
        <v>0</v>
      </c>
      <c r="E48" s="177"/>
      <c r="F48" s="177"/>
      <c r="G48" s="178"/>
      <c r="H48" s="33"/>
    </row>
    <row r="49" spans="1:7" ht="24.75" customHeight="1" x14ac:dyDescent="0.25">
      <c r="A49" s="47"/>
      <c r="B49" s="36"/>
      <c r="C49" s="55"/>
      <c r="G49" s="48"/>
    </row>
    <row r="50" spans="1:7" ht="24.75" customHeight="1" x14ac:dyDescent="0.25">
      <c r="A50" s="47"/>
      <c r="B50" s="36"/>
      <c r="C50" s="40"/>
      <c r="D50" s="50"/>
      <c r="E50" s="51"/>
      <c r="F50" s="51"/>
      <c r="G50" s="48"/>
    </row>
  </sheetData>
  <sheetProtection algorithmName="SHA-512" hashValue="Gtk737hjiQtcWbj9r9IRespKV4ovkxuwYNxC8eq3/Bh1WfSxTnfvguUvj0h5/r9kTTocqfcOIDgICtCvRnNgrA==" saltValue="fcXQCWTH9xJg7lXOclDlgw==" spinCount="100000" sheet="1" objects="1" scenarios="1" selectLockedCells="1"/>
  <protectedRanges>
    <protectedRange sqref="D3" name="Bereich1"/>
  </protectedRanges>
  <mergeCells count="3">
    <mergeCell ref="D3:G3"/>
    <mergeCell ref="D48:G48"/>
    <mergeCell ref="A48:C48"/>
  </mergeCells>
  <conditionalFormatting sqref="A6">
    <cfRule type="expression" dxfId="82" priority="41">
      <formula>(A6&lt;&gt;MAX(A5:A6))*(A6&lt;&gt;"")</formula>
    </cfRule>
  </conditionalFormatting>
  <conditionalFormatting sqref="A7">
    <cfRule type="expression" dxfId="81" priority="40">
      <formula>(A7&lt;&gt;MAX(A5:A7))*(A7&lt;&gt;"")</formula>
    </cfRule>
  </conditionalFormatting>
  <conditionalFormatting sqref="A8">
    <cfRule type="expression" dxfId="80" priority="39">
      <formula>(A8&lt;&gt;MAX(A5:A8))*(A8&lt;&gt;"")</formula>
    </cfRule>
  </conditionalFormatting>
  <conditionalFormatting sqref="A9">
    <cfRule type="expression" dxfId="79" priority="38">
      <formula>(A9&lt;&gt;MAX(A5:A9))*(A9&lt;&gt;"")</formula>
    </cfRule>
  </conditionalFormatting>
  <conditionalFormatting sqref="A10">
    <cfRule type="expression" dxfId="78" priority="37">
      <formula>(A10&lt;&gt;MAX(A5:A10))*(A10&lt;&gt;"")</formula>
    </cfRule>
  </conditionalFormatting>
  <conditionalFormatting sqref="A11">
    <cfRule type="expression" dxfId="77" priority="35">
      <formula>(A11&lt;&gt;MAX(A5:A11))*(A11&lt;&gt;"")</formula>
    </cfRule>
  </conditionalFormatting>
  <conditionalFormatting sqref="A12">
    <cfRule type="expression" dxfId="76" priority="34">
      <formula>(A12&lt;&gt;MAX(A5:A12))*(A12&lt;&gt;"")</formula>
    </cfRule>
  </conditionalFormatting>
  <conditionalFormatting sqref="A13">
    <cfRule type="expression" dxfId="75" priority="33">
      <formula>(A13&lt;&gt;MAX(A5:A13))*(A13&lt;&gt;"")</formula>
    </cfRule>
  </conditionalFormatting>
  <conditionalFormatting sqref="A14">
    <cfRule type="expression" dxfId="74" priority="32">
      <formula>(A14&lt;&gt;MAX(A5:A14))*(A14&lt;&gt;"")</formula>
    </cfRule>
  </conditionalFormatting>
  <conditionalFormatting sqref="A15">
    <cfRule type="expression" dxfId="73" priority="31">
      <formula>(A15&lt;&gt;MAX(A5:A15))*(A15&lt;&gt;"")</formula>
    </cfRule>
  </conditionalFormatting>
  <conditionalFormatting sqref="A16">
    <cfRule type="expression" dxfId="72" priority="30">
      <formula>(A16&lt;&gt;MAX(A5:A16))*(A16&lt;&gt;"")</formula>
    </cfRule>
  </conditionalFormatting>
  <conditionalFormatting sqref="A17">
    <cfRule type="expression" dxfId="71" priority="36">
      <formula>(A17&lt;&gt;MAX(A5:A17))*(A17&lt;&gt;"")</formula>
    </cfRule>
  </conditionalFormatting>
  <conditionalFormatting sqref="A18">
    <cfRule type="expression" dxfId="70" priority="29">
      <formula>(A18&lt;&gt;MAX(A5:A18))*(A18&lt;&gt;"")</formula>
    </cfRule>
  </conditionalFormatting>
  <conditionalFormatting sqref="A19">
    <cfRule type="expression" dxfId="69" priority="28">
      <formula>(A19&lt;&gt;MAX(A5:A19))*(A19&lt;&gt;"")</formula>
    </cfRule>
  </conditionalFormatting>
  <conditionalFormatting sqref="A20">
    <cfRule type="expression" dxfId="68" priority="27">
      <formula>(A20&lt;&gt;MAX(A5:A20))*(A20&lt;&gt;"")</formula>
    </cfRule>
  </conditionalFormatting>
  <conditionalFormatting sqref="A21">
    <cfRule type="expression" dxfId="67" priority="26">
      <formula>(A21&lt;&gt;MAX(A5:A21))*(A21&lt;&gt;"")</formula>
    </cfRule>
  </conditionalFormatting>
  <conditionalFormatting sqref="A22">
    <cfRule type="expression" dxfId="66" priority="25">
      <formula>(A22&lt;&gt;MAX(A5:A22))*(A22&lt;&gt;"")</formula>
    </cfRule>
  </conditionalFormatting>
  <conditionalFormatting sqref="A23">
    <cfRule type="expression" dxfId="65" priority="24">
      <formula>(A23&lt;&gt;MAX(A5:A23))*(A23&lt;&gt;"")</formula>
    </cfRule>
  </conditionalFormatting>
  <conditionalFormatting sqref="A24">
    <cfRule type="expression" dxfId="64" priority="23">
      <formula>(A24&lt;&gt;MAX(A5:A24))*(A24&lt;&gt;"")</formula>
    </cfRule>
  </conditionalFormatting>
  <conditionalFormatting sqref="A25">
    <cfRule type="expression" dxfId="63" priority="22">
      <formula>(A25&lt;&gt;MAX(A5:A25))*(A25&lt;&gt;"")</formula>
    </cfRule>
  </conditionalFormatting>
  <conditionalFormatting sqref="A26">
    <cfRule type="expression" dxfId="62" priority="21">
      <formula>(A26&lt;&gt;MAX(A5:A26))*(A26&lt;&gt;"")</formula>
    </cfRule>
  </conditionalFormatting>
  <conditionalFormatting sqref="A27">
    <cfRule type="expression" dxfId="61" priority="20">
      <formula>(A27&lt;&gt;MAX(A5:A27))*(A27&lt;&gt;"")</formula>
    </cfRule>
  </conditionalFormatting>
  <conditionalFormatting sqref="A28">
    <cfRule type="expression" dxfId="60" priority="19">
      <formula>(A28&lt;&gt;MAX(A5:A28))*(A28&lt;&gt;"")</formula>
    </cfRule>
  </conditionalFormatting>
  <conditionalFormatting sqref="A29">
    <cfRule type="expression" dxfId="59" priority="18">
      <formula>(A29&lt;&gt;MAX(A5:A29))*(A29&lt;&gt;"")</formula>
    </cfRule>
  </conditionalFormatting>
  <conditionalFormatting sqref="A30">
    <cfRule type="expression" dxfId="58" priority="17">
      <formula>(A30&lt;&gt;MAX(A5:A30))*(A30&lt;&gt;"")</formula>
    </cfRule>
  </conditionalFormatting>
  <conditionalFormatting sqref="A31">
    <cfRule type="expression" dxfId="57" priority="16">
      <formula>(A31&lt;&gt;MAX(A5:A31))*(A31&lt;&gt;"")</formula>
    </cfRule>
  </conditionalFormatting>
  <conditionalFormatting sqref="A32">
    <cfRule type="expression" dxfId="56" priority="15">
      <formula>(A32&lt;&gt;MAX(A5:A32))*(A32&lt;&gt;"")</formula>
    </cfRule>
  </conditionalFormatting>
  <conditionalFormatting sqref="A33">
    <cfRule type="expression" dxfId="55" priority="14">
      <formula>(A33&lt;&gt;MAX(A5:A33))*(A33&lt;&gt;"")</formula>
    </cfRule>
  </conditionalFormatting>
  <conditionalFormatting sqref="A34">
    <cfRule type="expression" dxfId="54" priority="13">
      <formula>(A34&lt;&gt;MAX(A5:A34))*(A34&lt;&gt;"")</formula>
    </cfRule>
  </conditionalFormatting>
  <conditionalFormatting sqref="A35">
    <cfRule type="expression" dxfId="53" priority="12">
      <formula>(A35&lt;&gt;MAX(A5:A35))*(A35&lt;&gt;"")</formula>
    </cfRule>
  </conditionalFormatting>
  <conditionalFormatting sqref="A36">
    <cfRule type="expression" dxfId="52" priority="11">
      <formula>(A36&lt;&gt;MAX(A5:A36))*(A36&lt;&gt;"")</formula>
    </cfRule>
  </conditionalFormatting>
  <conditionalFormatting sqref="A37">
    <cfRule type="expression" dxfId="51" priority="10">
      <formula>(A37&lt;&gt;MAX(A5:A37))*(A37&lt;&gt;"")</formula>
    </cfRule>
  </conditionalFormatting>
  <conditionalFormatting sqref="A38">
    <cfRule type="expression" dxfId="50" priority="9">
      <formula>(A38&lt;&gt;MAX(A5:A38))*(A38&lt;&gt;"")</formula>
    </cfRule>
  </conditionalFormatting>
  <conditionalFormatting sqref="A39">
    <cfRule type="expression" dxfId="49" priority="8">
      <formula>(A39&lt;&gt;MAX(A5:A39))*(A39&lt;&gt;"")</formula>
    </cfRule>
  </conditionalFormatting>
  <conditionalFormatting sqref="A40">
    <cfRule type="expression" dxfId="48" priority="7">
      <formula>(A40&lt;&gt;MAX(A5:A40))*(A40&lt;&gt;"")</formula>
    </cfRule>
  </conditionalFormatting>
  <conditionalFormatting sqref="A41">
    <cfRule type="expression" dxfId="47" priority="6">
      <formula>(A41&lt;&gt;MAX(A5:A41))*(A41&lt;&gt;"")</formula>
    </cfRule>
  </conditionalFormatting>
  <conditionalFormatting sqref="A42">
    <cfRule type="expression" dxfId="46" priority="5">
      <formula>(A42&lt;&gt;MAX(A5:A42))*(A42&lt;&gt;"")</formula>
    </cfRule>
  </conditionalFormatting>
  <conditionalFormatting sqref="A43">
    <cfRule type="expression" dxfId="45" priority="4">
      <formula>(A43&lt;&gt;MAX(A5:A43))*(A43&lt;&gt;"")</formula>
    </cfRule>
  </conditionalFormatting>
  <conditionalFormatting sqref="A44">
    <cfRule type="expression" dxfId="44" priority="3">
      <formula>(A44&lt;&gt;MAX(A5:A44))*(A44&lt;&gt;"")</formula>
    </cfRule>
  </conditionalFormatting>
  <conditionalFormatting sqref="A45">
    <cfRule type="expression" dxfId="43" priority="2">
      <formula>(A45&lt;&gt;MAX(A5:A45))*(A45&lt;&gt;"")</formula>
    </cfRule>
  </conditionalFormatting>
  <conditionalFormatting sqref="F5:F45">
    <cfRule type="expression" dxfId="42" priority="43">
      <formula>F5&lt;0</formula>
    </cfRule>
  </conditionalFormatting>
  <dataValidations count="2">
    <dataValidation type="date" operator="greaterThanOrEqual" allowBlank="1" showInputMessage="1" showErrorMessage="1" errorTitle="Kein gültiges Datum !" error="Bitte geben Sie das Datum im Format Tag.Monat.Jahr ein._x000a__x000a_Beispiel: 6.6.19 oder 06.06.19 oder 06.06.2019" sqref="A5:A45" xr:uid="{00000000-0002-0000-0300-000000000000}">
      <formula1>43617</formula1>
    </dataValidation>
    <dataValidation type="decimal" allowBlank="1" showInputMessage="1" showErrorMessage="1" errorTitle="ungültiger Wert" error="Bitte geben Sie hier nur Werte als Dezimalzahlen ein._x000a_" sqref="D5:E45" xr:uid="{00000000-0002-0000-0300-000001000000}">
      <formula1>0.01</formula1>
      <formula2>5000</formula2>
    </dataValidation>
  </dataValidations>
  <pageMargins left="0.43307086614173229" right="0.39370078740157483" top="0.47244094488188981" bottom="0.43307086614173229" header="0.31496062992125984" footer="0.31496062992125984"/>
  <pageSetup paperSize="9" scale="71" orientation="portrait" r:id="rId1"/>
  <headerFooter>
    <oddFooter xml:space="preserve">&amp;RKG-V-2022-02c-S3
</oddFooter>
  </headerFooter>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 id="{96B13EF1-504C-4F48-87EC-01C20F009C61}">
            <xm:f>($A$5&lt;'Kassenbuch Seite 2'!$A$45)*($A$5&lt;&gt;"")</xm:f>
            <x14:dxf>
              <fill>
                <patternFill>
                  <bgColor rgb="FFFF0000"/>
                </patternFill>
              </fill>
            </x14:dxf>
          </x14:cfRule>
          <xm:sqref>A5</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0"/>
  <sheetViews>
    <sheetView zoomScaleNormal="100" workbookViewId="0">
      <selection activeCell="A5" sqref="A5"/>
    </sheetView>
  </sheetViews>
  <sheetFormatPr baseColWidth="10" defaultColWidth="11.54296875" defaultRowHeight="15" x14ac:dyDescent="0.25"/>
  <cols>
    <col min="1" max="2" width="8.81640625" style="33" customWidth="1"/>
    <col min="3" max="3" width="28.81640625" style="33" customWidth="1"/>
    <col min="4" max="6" width="10.81640625" style="33" customWidth="1"/>
    <col min="7" max="7" width="10.81640625" style="52" customWidth="1"/>
    <col min="8" max="9" width="10.81640625" style="33" customWidth="1"/>
    <col min="10" max="16384" width="11.54296875" style="33"/>
  </cols>
  <sheetData>
    <row r="1" spans="1:9" s="30" customFormat="1" ht="17.399999999999999" x14ac:dyDescent="0.25">
      <c r="A1" s="30" t="s">
        <v>14</v>
      </c>
      <c r="E1" s="31"/>
      <c r="F1" s="31"/>
      <c r="G1" s="32" t="s">
        <v>28</v>
      </c>
      <c r="H1" s="33"/>
    </row>
    <row r="2" spans="1:9" s="40" customFormat="1" ht="21" thickBot="1" x14ac:dyDescent="0.3">
      <c r="A2" s="35"/>
      <c r="B2" s="36"/>
      <c r="C2" s="37"/>
      <c r="D2" s="33"/>
      <c r="E2" s="33"/>
      <c r="F2" s="33"/>
      <c r="G2" s="38"/>
      <c r="H2" s="33"/>
    </row>
    <row r="3" spans="1:9" s="40" customFormat="1" ht="23.25" customHeight="1" thickBot="1" x14ac:dyDescent="0.3">
      <c r="A3" s="109" t="s">
        <v>16</v>
      </c>
      <c r="B3" s="53" t="str">
        <f>IF('Kassenbuch Seite 1'!B3="","",'Kassenbuch Seite 1'!B3)</f>
        <v/>
      </c>
      <c r="C3" s="54" t="s">
        <v>138</v>
      </c>
      <c r="D3" s="173">
        <f>'Kassenbuch Seite 3'!D48:G48</f>
        <v>0</v>
      </c>
      <c r="E3" s="174"/>
      <c r="F3" s="174"/>
      <c r="G3" s="175"/>
      <c r="H3" s="33"/>
    </row>
    <row r="4" spans="1:9" ht="45" customHeight="1" x14ac:dyDescent="0.25">
      <c r="A4" s="6" t="s">
        <v>17</v>
      </c>
      <c r="B4" s="7" t="s">
        <v>18</v>
      </c>
      <c r="C4" s="8" t="s">
        <v>19</v>
      </c>
      <c r="D4" s="9" t="s">
        <v>20</v>
      </c>
      <c r="E4" s="8" t="s">
        <v>21</v>
      </c>
      <c r="F4" s="4" t="s">
        <v>22</v>
      </c>
      <c r="G4" s="4" t="s">
        <v>23</v>
      </c>
      <c r="H4" s="25" t="s">
        <v>24</v>
      </c>
      <c r="I4" s="108" t="s">
        <v>130</v>
      </c>
    </row>
    <row r="5" spans="1:9" s="40" customFormat="1" ht="13.8" x14ac:dyDescent="0.25">
      <c r="A5" s="116"/>
      <c r="B5" s="113"/>
      <c r="C5" s="3"/>
      <c r="D5" s="1"/>
      <c r="E5" s="1"/>
      <c r="F5" s="5" t="str">
        <f>IF(AND(D5="",E5=""),"",D3+D5-E5)</f>
        <v/>
      </c>
      <c r="G5" s="114"/>
      <c r="H5" s="114"/>
      <c r="I5" s="117"/>
    </row>
    <row r="6" spans="1:9" s="40" customFormat="1" ht="13.8" x14ac:dyDescent="0.25">
      <c r="A6" s="116"/>
      <c r="B6" s="113"/>
      <c r="C6" s="3"/>
      <c r="D6" s="1"/>
      <c r="E6" s="1"/>
      <c r="F6" s="5" t="str">
        <f>IF(AND(Tabelle1345[[#This Row],[Einnahme]]="",Tabelle1345[[#This Row],[Ausgabe]]=""),"",F5+D6-E6)</f>
        <v/>
      </c>
      <c r="G6" s="114"/>
      <c r="H6" s="114"/>
      <c r="I6" s="117"/>
    </row>
    <row r="7" spans="1:9" s="40" customFormat="1" ht="13.8" x14ac:dyDescent="0.25">
      <c r="A7" s="116"/>
      <c r="B7" s="113"/>
      <c r="C7" s="3"/>
      <c r="D7" s="2"/>
      <c r="E7" s="2"/>
      <c r="F7" s="5" t="str">
        <f>IF(AND(Tabelle1345[[#This Row],[Einnahme]]="",Tabelle1345[[#This Row],[Ausgabe]]=""),"",F6+D7-E7)</f>
        <v/>
      </c>
      <c r="G7" s="114"/>
      <c r="H7" s="114"/>
      <c r="I7" s="117"/>
    </row>
    <row r="8" spans="1:9" s="40" customFormat="1" ht="13.8" x14ac:dyDescent="0.25">
      <c r="A8" s="116"/>
      <c r="B8" s="113"/>
      <c r="C8" s="3"/>
      <c r="D8" s="2"/>
      <c r="E8" s="2"/>
      <c r="F8" s="5" t="str">
        <f>IF(AND(Tabelle1345[[#This Row],[Einnahme]]="",Tabelle1345[[#This Row],[Ausgabe]]=""),"",F7+D8-E8)</f>
        <v/>
      </c>
      <c r="G8" s="114"/>
      <c r="H8" s="114"/>
      <c r="I8" s="117"/>
    </row>
    <row r="9" spans="1:9" s="40" customFormat="1" ht="13.8" x14ac:dyDescent="0.25">
      <c r="A9" s="116"/>
      <c r="B9" s="113"/>
      <c r="C9" s="3"/>
      <c r="D9" s="2"/>
      <c r="E9" s="2"/>
      <c r="F9" s="5" t="str">
        <f>IF(AND(Tabelle1345[[#This Row],[Einnahme]]="",Tabelle1345[[#This Row],[Ausgabe]]=""),"",F8+D9-E9)</f>
        <v/>
      </c>
      <c r="G9" s="114"/>
      <c r="H9" s="114"/>
      <c r="I9" s="117"/>
    </row>
    <row r="10" spans="1:9" s="40" customFormat="1" ht="13.8" x14ac:dyDescent="0.25">
      <c r="A10" s="116"/>
      <c r="B10" s="113"/>
      <c r="C10" s="3"/>
      <c r="D10" s="1"/>
      <c r="E10" s="1"/>
      <c r="F10" s="5" t="str">
        <f>IF(AND(Tabelle1345[[#This Row],[Einnahme]]="",Tabelle1345[[#This Row],[Ausgabe]]=""),"",F9+D10-E10)</f>
        <v/>
      </c>
      <c r="G10" s="114"/>
      <c r="H10" s="114"/>
      <c r="I10" s="117"/>
    </row>
    <row r="11" spans="1:9" s="40" customFormat="1" ht="13.8" x14ac:dyDescent="0.25">
      <c r="A11" s="116"/>
      <c r="B11" s="113"/>
      <c r="C11" s="3"/>
      <c r="D11" s="1"/>
      <c r="E11" s="1"/>
      <c r="F11" s="5" t="str">
        <f>IF(AND(Tabelle1345[[#This Row],[Einnahme]]="",Tabelle1345[[#This Row],[Ausgabe]]=""),"",F10+D11-E11)</f>
        <v/>
      </c>
      <c r="G11" s="114"/>
      <c r="H11" s="114"/>
      <c r="I11" s="117"/>
    </row>
    <row r="12" spans="1:9" s="40" customFormat="1" ht="13.8" x14ac:dyDescent="0.25">
      <c r="A12" s="116"/>
      <c r="B12" s="113"/>
      <c r="C12" s="3"/>
      <c r="D12" s="1"/>
      <c r="E12" s="1"/>
      <c r="F12" s="5" t="str">
        <f>IF(AND(Tabelle1345[[#This Row],[Einnahme]]="",Tabelle1345[[#This Row],[Ausgabe]]=""),"",F11+D12-E12)</f>
        <v/>
      </c>
      <c r="G12" s="114"/>
      <c r="H12" s="114"/>
      <c r="I12" s="117"/>
    </row>
    <row r="13" spans="1:9" s="40" customFormat="1" ht="13.8" x14ac:dyDescent="0.25">
      <c r="A13" s="116"/>
      <c r="B13" s="113"/>
      <c r="C13" s="3"/>
      <c r="D13" s="1"/>
      <c r="E13" s="1"/>
      <c r="F13" s="5" t="str">
        <f>IF(AND(Tabelle1345[[#This Row],[Einnahme]]="",Tabelle1345[[#This Row],[Ausgabe]]=""),"",F12+D13-E13)</f>
        <v/>
      </c>
      <c r="G13" s="114"/>
      <c r="H13" s="114"/>
      <c r="I13" s="117"/>
    </row>
    <row r="14" spans="1:9" s="40" customFormat="1" ht="13.8" x14ac:dyDescent="0.25">
      <c r="A14" s="116"/>
      <c r="B14" s="113"/>
      <c r="C14" s="3"/>
      <c r="D14" s="1"/>
      <c r="E14" s="1"/>
      <c r="F14" s="5" t="str">
        <f>IF(AND(Tabelle1345[[#This Row],[Einnahme]]="",Tabelle1345[[#This Row],[Ausgabe]]=""),"",F13+D14-E14)</f>
        <v/>
      </c>
      <c r="G14" s="114"/>
      <c r="H14" s="114"/>
      <c r="I14" s="117"/>
    </row>
    <row r="15" spans="1:9" s="40" customFormat="1" ht="13.8" x14ac:dyDescent="0.25">
      <c r="A15" s="116"/>
      <c r="B15" s="113"/>
      <c r="C15" s="3"/>
      <c r="D15" s="1"/>
      <c r="E15" s="1"/>
      <c r="F15" s="5" t="str">
        <f>IF(AND(Tabelle1345[[#This Row],[Einnahme]]="",Tabelle1345[[#This Row],[Ausgabe]]=""),"",F14+D15-E15)</f>
        <v/>
      </c>
      <c r="G15" s="114"/>
      <c r="H15" s="114"/>
      <c r="I15" s="117"/>
    </row>
    <row r="16" spans="1:9" s="40" customFormat="1" ht="13.8" x14ac:dyDescent="0.25">
      <c r="A16" s="116"/>
      <c r="B16" s="113"/>
      <c r="C16" s="3"/>
      <c r="D16" s="1"/>
      <c r="E16" s="1"/>
      <c r="F16" s="5" t="str">
        <f>IF(AND(Tabelle1345[[#This Row],[Einnahme]]="",Tabelle1345[[#This Row],[Ausgabe]]=""),"",F15+D16-E16)</f>
        <v/>
      </c>
      <c r="G16" s="114"/>
      <c r="H16" s="114"/>
      <c r="I16" s="117"/>
    </row>
    <row r="17" spans="1:9" s="40" customFormat="1" ht="13.8" x14ac:dyDescent="0.25">
      <c r="A17" s="116"/>
      <c r="B17" s="113"/>
      <c r="C17" s="3"/>
      <c r="D17" s="1"/>
      <c r="E17" s="1"/>
      <c r="F17" s="5" t="str">
        <f>IF(AND(Tabelle1345[[#This Row],[Einnahme]]="",Tabelle1345[[#This Row],[Ausgabe]]=""),"",F16+D17-E17)</f>
        <v/>
      </c>
      <c r="G17" s="114"/>
      <c r="H17" s="114"/>
      <c r="I17" s="117"/>
    </row>
    <row r="18" spans="1:9" s="40" customFormat="1" ht="13.8" x14ac:dyDescent="0.25">
      <c r="A18" s="116"/>
      <c r="B18" s="113"/>
      <c r="C18" s="3"/>
      <c r="D18" s="1"/>
      <c r="E18" s="1"/>
      <c r="F18" s="5" t="str">
        <f>IF(AND(Tabelle1345[[#This Row],[Einnahme]]="",Tabelle1345[[#This Row],[Ausgabe]]=""),"",F17+D18-E18)</f>
        <v/>
      </c>
      <c r="G18" s="114"/>
      <c r="H18" s="114"/>
      <c r="I18" s="117"/>
    </row>
    <row r="19" spans="1:9" s="40" customFormat="1" ht="13.8" x14ac:dyDescent="0.25">
      <c r="A19" s="116"/>
      <c r="B19" s="113"/>
      <c r="C19" s="3"/>
      <c r="D19" s="2"/>
      <c r="E19" s="2"/>
      <c r="F19" s="5" t="str">
        <f>IF(AND(Tabelle1345[[#This Row],[Einnahme]]="",Tabelle1345[[#This Row],[Ausgabe]]=""),"",F18+D19-E19)</f>
        <v/>
      </c>
      <c r="G19" s="114"/>
      <c r="H19" s="114"/>
      <c r="I19" s="117"/>
    </row>
    <row r="20" spans="1:9" s="40" customFormat="1" ht="13.8" x14ac:dyDescent="0.25">
      <c r="A20" s="116"/>
      <c r="B20" s="113"/>
      <c r="C20" s="3"/>
      <c r="D20" s="1"/>
      <c r="E20" s="1"/>
      <c r="F20" s="5" t="str">
        <f>IF(AND(Tabelle1345[[#This Row],[Einnahme]]="",Tabelle1345[[#This Row],[Ausgabe]]=""),"",F19+D20-E20)</f>
        <v/>
      </c>
      <c r="G20" s="114"/>
      <c r="H20" s="114"/>
      <c r="I20" s="117"/>
    </row>
    <row r="21" spans="1:9" s="40" customFormat="1" ht="13.8" x14ac:dyDescent="0.25">
      <c r="A21" s="116"/>
      <c r="B21" s="113"/>
      <c r="C21" s="3"/>
      <c r="D21" s="2"/>
      <c r="E21" s="2"/>
      <c r="F21" s="5" t="str">
        <f>IF(AND(Tabelle1345[[#This Row],[Einnahme]]="",Tabelle1345[[#This Row],[Ausgabe]]=""),"",F20+D21-E21)</f>
        <v/>
      </c>
      <c r="G21" s="114"/>
      <c r="H21" s="114"/>
      <c r="I21" s="117"/>
    </row>
    <row r="22" spans="1:9" s="40" customFormat="1" ht="13.8" x14ac:dyDescent="0.25">
      <c r="A22" s="116"/>
      <c r="B22" s="113"/>
      <c r="C22" s="3"/>
      <c r="D22" s="2"/>
      <c r="E22" s="2"/>
      <c r="F22" s="5" t="str">
        <f>IF(AND(Tabelle1345[[#This Row],[Einnahme]]="",Tabelle1345[[#This Row],[Ausgabe]]=""),"",F21+D22-E22)</f>
        <v/>
      </c>
      <c r="G22" s="114"/>
      <c r="H22" s="114"/>
      <c r="I22" s="117"/>
    </row>
    <row r="23" spans="1:9" s="40" customFormat="1" ht="13.8" x14ac:dyDescent="0.25">
      <c r="A23" s="116"/>
      <c r="B23" s="113"/>
      <c r="C23" s="3"/>
      <c r="D23" s="2"/>
      <c r="E23" s="2"/>
      <c r="F23" s="5" t="str">
        <f>IF(AND(Tabelle1345[[#This Row],[Einnahme]]="",Tabelle1345[[#This Row],[Ausgabe]]=""),"",F22+D23-E23)</f>
        <v/>
      </c>
      <c r="G23" s="114"/>
      <c r="H23" s="114"/>
      <c r="I23" s="117"/>
    </row>
    <row r="24" spans="1:9" s="40" customFormat="1" ht="13.8" x14ac:dyDescent="0.25">
      <c r="A24" s="116"/>
      <c r="B24" s="113"/>
      <c r="C24" s="3"/>
      <c r="D24" s="2"/>
      <c r="E24" s="2"/>
      <c r="F24" s="5" t="str">
        <f>IF(AND(Tabelle1345[[#This Row],[Einnahme]]="",Tabelle1345[[#This Row],[Ausgabe]]=""),"",F23+D24-E24)</f>
        <v/>
      </c>
      <c r="G24" s="114"/>
      <c r="H24" s="114"/>
      <c r="I24" s="117"/>
    </row>
    <row r="25" spans="1:9" s="40" customFormat="1" ht="13.8" x14ac:dyDescent="0.25">
      <c r="A25" s="116"/>
      <c r="B25" s="113"/>
      <c r="C25" s="3"/>
      <c r="D25" s="1"/>
      <c r="E25" s="1"/>
      <c r="F25" s="5" t="str">
        <f>IF(AND(Tabelle1345[[#This Row],[Einnahme]]="",Tabelle1345[[#This Row],[Ausgabe]]=""),"",F24+D25-E25)</f>
        <v/>
      </c>
      <c r="G25" s="114"/>
      <c r="H25" s="114"/>
      <c r="I25" s="117"/>
    </row>
    <row r="26" spans="1:9" s="40" customFormat="1" ht="13.8" x14ac:dyDescent="0.25">
      <c r="A26" s="116"/>
      <c r="B26" s="113"/>
      <c r="C26" s="3"/>
      <c r="D26" s="2"/>
      <c r="E26" s="2"/>
      <c r="F26" s="5" t="str">
        <f>IF(AND(Tabelle1345[[#This Row],[Einnahme]]="",Tabelle1345[[#This Row],[Ausgabe]]=""),"",F25+D26-E26)</f>
        <v/>
      </c>
      <c r="G26" s="114"/>
      <c r="H26" s="114"/>
      <c r="I26" s="117"/>
    </row>
    <row r="27" spans="1:9" s="40" customFormat="1" ht="13.8" x14ac:dyDescent="0.25">
      <c r="A27" s="116"/>
      <c r="B27" s="113"/>
      <c r="C27" s="3"/>
      <c r="D27" s="1"/>
      <c r="E27" s="1"/>
      <c r="F27" s="5" t="str">
        <f>IF(AND(Tabelle1345[[#This Row],[Einnahme]]="",Tabelle1345[[#This Row],[Ausgabe]]=""),"",F26+D27-E27)</f>
        <v/>
      </c>
      <c r="G27" s="114"/>
      <c r="H27" s="114"/>
      <c r="I27" s="117"/>
    </row>
    <row r="28" spans="1:9" s="40" customFormat="1" ht="13.8" x14ac:dyDescent="0.25">
      <c r="A28" s="116"/>
      <c r="B28" s="113"/>
      <c r="C28" s="3"/>
      <c r="D28" s="1"/>
      <c r="E28" s="1"/>
      <c r="F28" s="5" t="str">
        <f>IF(AND(Tabelle1345[[#This Row],[Einnahme]]="",Tabelle1345[[#This Row],[Ausgabe]]=""),"",F27+D28-E28)</f>
        <v/>
      </c>
      <c r="G28" s="114"/>
      <c r="H28" s="114"/>
      <c r="I28" s="117"/>
    </row>
    <row r="29" spans="1:9" s="40" customFormat="1" ht="13.8" x14ac:dyDescent="0.25">
      <c r="A29" s="116"/>
      <c r="B29" s="113"/>
      <c r="C29" s="3"/>
      <c r="D29" s="1"/>
      <c r="E29" s="1"/>
      <c r="F29" s="5" t="str">
        <f>IF(AND(Tabelle1345[[#This Row],[Einnahme]]="",Tabelle1345[[#This Row],[Ausgabe]]=""),"",F28+D29-E29)</f>
        <v/>
      </c>
      <c r="G29" s="114"/>
      <c r="H29" s="114"/>
      <c r="I29" s="117"/>
    </row>
    <row r="30" spans="1:9" s="40" customFormat="1" ht="13.8" x14ac:dyDescent="0.25">
      <c r="A30" s="116"/>
      <c r="B30" s="113"/>
      <c r="C30" s="3"/>
      <c r="D30" s="1"/>
      <c r="E30" s="1"/>
      <c r="F30" s="5" t="str">
        <f>IF(AND(Tabelle1345[[#This Row],[Einnahme]]="",Tabelle1345[[#This Row],[Ausgabe]]=""),"",F29+D30-E30)</f>
        <v/>
      </c>
      <c r="G30" s="114"/>
      <c r="H30" s="114"/>
      <c r="I30" s="117"/>
    </row>
    <row r="31" spans="1:9" s="40" customFormat="1" ht="13.8" x14ac:dyDescent="0.25">
      <c r="A31" s="116"/>
      <c r="B31" s="113"/>
      <c r="C31" s="3"/>
      <c r="D31" s="1"/>
      <c r="E31" s="1"/>
      <c r="F31" s="5" t="str">
        <f>IF(AND(Tabelle1345[[#This Row],[Einnahme]]="",Tabelle1345[[#This Row],[Ausgabe]]=""),"",F30+D31-E31)</f>
        <v/>
      </c>
      <c r="G31" s="114"/>
      <c r="H31" s="114"/>
      <c r="I31" s="117"/>
    </row>
    <row r="32" spans="1:9" s="40" customFormat="1" ht="13.8" x14ac:dyDescent="0.25">
      <c r="A32" s="116"/>
      <c r="B32" s="113"/>
      <c r="C32" s="3"/>
      <c r="D32" s="1"/>
      <c r="E32" s="1"/>
      <c r="F32" s="5" t="str">
        <f>IF(AND(Tabelle1345[[#This Row],[Einnahme]]="",Tabelle1345[[#This Row],[Ausgabe]]=""),"",F31+D32-E32)</f>
        <v/>
      </c>
      <c r="G32" s="114"/>
      <c r="H32" s="114"/>
      <c r="I32" s="117"/>
    </row>
    <row r="33" spans="1:9" s="40" customFormat="1" ht="13.8" x14ac:dyDescent="0.25">
      <c r="A33" s="116"/>
      <c r="B33" s="113"/>
      <c r="C33" s="3"/>
      <c r="D33" s="1"/>
      <c r="E33" s="1"/>
      <c r="F33" s="5" t="str">
        <f>IF(AND(Tabelle1345[[#This Row],[Einnahme]]="",Tabelle1345[[#This Row],[Ausgabe]]=""),"",F32+D33-E33)</f>
        <v/>
      </c>
      <c r="G33" s="114"/>
      <c r="H33" s="114"/>
      <c r="I33" s="117"/>
    </row>
    <row r="34" spans="1:9" s="40" customFormat="1" ht="13.8" x14ac:dyDescent="0.25">
      <c r="A34" s="116"/>
      <c r="B34" s="113"/>
      <c r="C34" s="3"/>
      <c r="D34" s="1"/>
      <c r="E34" s="1"/>
      <c r="F34" s="5" t="str">
        <f>IF(AND(Tabelle1345[[#This Row],[Einnahme]]="",Tabelle1345[[#This Row],[Ausgabe]]=""),"",F33+D34-E34)</f>
        <v/>
      </c>
      <c r="G34" s="114"/>
      <c r="H34" s="114"/>
      <c r="I34" s="117"/>
    </row>
    <row r="35" spans="1:9" s="40" customFormat="1" ht="13.8" x14ac:dyDescent="0.25">
      <c r="A35" s="116"/>
      <c r="B35" s="113"/>
      <c r="C35" s="3"/>
      <c r="D35" s="1"/>
      <c r="E35" s="1"/>
      <c r="F35" s="5" t="str">
        <f>IF(AND(Tabelle1345[[#This Row],[Einnahme]]="",Tabelle1345[[#This Row],[Ausgabe]]=""),"",F34+D35-E35)</f>
        <v/>
      </c>
      <c r="G35" s="114"/>
      <c r="H35" s="114"/>
      <c r="I35" s="117"/>
    </row>
    <row r="36" spans="1:9" s="40" customFormat="1" ht="13.8" x14ac:dyDescent="0.25">
      <c r="A36" s="116"/>
      <c r="B36" s="113"/>
      <c r="C36" s="3"/>
      <c r="D36" s="1"/>
      <c r="E36" s="1"/>
      <c r="F36" s="5" t="str">
        <f>IF(AND(Tabelle1345[[#This Row],[Einnahme]]="",Tabelle1345[[#This Row],[Ausgabe]]=""),"",F35+D36-E36)</f>
        <v/>
      </c>
      <c r="G36" s="114"/>
      <c r="H36" s="114"/>
      <c r="I36" s="117"/>
    </row>
    <row r="37" spans="1:9" s="40" customFormat="1" ht="13.8" x14ac:dyDescent="0.25">
      <c r="A37" s="116"/>
      <c r="B37" s="113"/>
      <c r="C37" s="3"/>
      <c r="D37" s="1"/>
      <c r="E37" s="1"/>
      <c r="F37" s="5" t="str">
        <f>IF(AND(Tabelle1345[[#This Row],[Einnahme]]="",Tabelle1345[[#This Row],[Ausgabe]]=""),"",F36+D37-E37)</f>
        <v/>
      </c>
      <c r="G37" s="114"/>
      <c r="H37" s="114"/>
      <c r="I37" s="117"/>
    </row>
    <row r="38" spans="1:9" s="40" customFormat="1" ht="13.8" x14ac:dyDescent="0.25">
      <c r="A38" s="116"/>
      <c r="B38" s="113"/>
      <c r="C38" s="3"/>
      <c r="D38" s="1"/>
      <c r="E38" s="1"/>
      <c r="F38" s="5" t="str">
        <f>IF(AND(Tabelle1345[[#This Row],[Einnahme]]="",Tabelle1345[[#This Row],[Ausgabe]]=""),"",F37+D38-E38)</f>
        <v/>
      </c>
      <c r="G38" s="114"/>
      <c r="H38" s="114"/>
      <c r="I38" s="117"/>
    </row>
    <row r="39" spans="1:9" s="40" customFormat="1" ht="13.8" x14ac:dyDescent="0.25">
      <c r="A39" s="116"/>
      <c r="B39" s="113"/>
      <c r="C39" s="3"/>
      <c r="D39" s="1"/>
      <c r="E39" s="1"/>
      <c r="F39" s="5" t="str">
        <f>IF(AND(Tabelle1345[[#This Row],[Einnahme]]="",Tabelle1345[[#This Row],[Ausgabe]]=""),"",F38+D39-E39)</f>
        <v/>
      </c>
      <c r="G39" s="114"/>
      <c r="H39" s="114"/>
      <c r="I39" s="117"/>
    </row>
    <row r="40" spans="1:9" s="40" customFormat="1" ht="13.8" x14ac:dyDescent="0.25">
      <c r="A40" s="116"/>
      <c r="B40" s="113"/>
      <c r="C40" s="3"/>
      <c r="D40" s="1"/>
      <c r="E40" s="1"/>
      <c r="F40" s="5" t="str">
        <f>IF(AND(Tabelle1345[[#This Row],[Einnahme]]="",Tabelle1345[[#This Row],[Ausgabe]]=""),"",F39+D40-E40)</f>
        <v/>
      </c>
      <c r="G40" s="114"/>
      <c r="H40" s="114"/>
      <c r="I40" s="117"/>
    </row>
    <row r="41" spans="1:9" s="40" customFormat="1" ht="13.8" x14ac:dyDescent="0.25">
      <c r="A41" s="116"/>
      <c r="B41" s="113"/>
      <c r="C41" s="3"/>
      <c r="D41" s="1"/>
      <c r="E41" s="1"/>
      <c r="F41" s="5" t="str">
        <f>IF(AND(Tabelle1345[[#This Row],[Einnahme]]="",Tabelle1345[[#This Row],[Ausgabe]]=""),"",F40+D41-E41)</f>
        <v/>
      </c>
      <c r="G41" s="114"/>
      <c r="H41" s="114"/>
      <c r="I41" s="117"/>
    </row>
    <row r="42" spans="1:9" s="40" customFormat="1" ht="13.8" x14ac:dyDescent="0.25">
      <c r="A42" s="116"/>
      <c r="B42" s="113"/>
      <c r="C42" s="3"/>
      <c r="D42" s="1"/>
      <c r="E42" s="1"/>
      <c r="F42" s="5" t="str">
        <f>IF(AND(Tabelle1345[[#This Row],[Einnahme]]="",Tabelle1345[[#This Row],[Ausgabe]]=""),"",F41+D42-E42)</f>
        <v/>
      </c>
      <c r="G42" s="114"/>
      <c r="H42" s="114"/>
      <c r="I42" s="117"/>
    </row>
    <row r="43" spans="1:9" s="40" customFormat="1" ht="13.8" x14ac:dyDescent="0.25">
      <c r="A43" s="116"/>
      <c r="B43" s="113"/>
      <c r="C43" s="3"/>
      <c r="D43" s="1"/>
      <c r="E43" s="1"/>
      <c r="F43" s="5" t="str">
        <f>IF(AND(Tabelle1345[[#This Row],[Einnahme]]="",Tabelle1345[[#This Row],[Ausgabe]]=""),"",F42+D43-E43)</f>
        <v/>
      </c>
      <c r="G43" s="114"/>
      <c r="H43" s="114"/>
      <c r="I43" s="117"/>
    </row>
    <row r="44" spans="1:9" s="40" customFormat="1" ht="13.8" x14ac:dyDescent="0.25">
      <c r="A44" s="116"/>
      <c r="B44" s="113"/>
      <c r="C44" s="3"/>
      <c r="D44" s="1"/>
      <c r="E44" s="1"/>
      <c r="F44" s="5" t="str">
        <f>IF(AND(Tabelle1345[[#This Row],[Einnahme]]="",Tabelle1345[[#This Row],[Ausgabe]]=""),"",F43+D44-E44)</f>
        <v/>
      </c>
      <c r="G44" s="114"/>
      <c r="H44" s="114"/>
      <c r="I44" s="117"/>
    </row>
    <row r="45" spans="1:9" s="40" customFormat="1" ht="13.8" x14ac:dyDescent="0.25">
      <c r="A45" s="116"/>
      <c r="B45" s="113"/>
      <c r="C45" s="3"/>
      <c r="D45" s="1"/>
      <c r="E45" s="1"/>
      <c r="F45" s="5" t="str">
        <f>IF(AND(Tabelle1345[[#This Row],[Einnahme]]="",Tabelle1345[[#This Row],[Ausgabe]]=""),"",F44+D45-E45)</f>
        <v/>
      </c>
      <c r="G45" s="114"/>
      <c r="H45" s="114"/>
      <c r="I45" s="117"/>
    </row>
    <row r="46" spans="1:9" s="40" customFormat="1" ht="22.5" customHeight="1" x14ac:dyDescent="0.25">
      <c r="A46" s="41"/>
      <c r="B46" s="41"/>
      <c r="C46" s="42" t="s">
        <v>26</v>
      </c>
      <c r="D46" s="43">
        <f>SUM(D5:D45)</f>
        <v>0</v>
      </c>
      <c r="E46" s="43">
        <f>SUM(E4:E45)</f>
        <v>0</v>
      </c>
      <c r="F46" s="44"/>
      <c r="G46" s="45"/>
      <c r="H46" s="33"/>
    </row>
    <row r="47" spans="1:9" s="40" customFormat="1" ht="15.75" customHeight="1" thickBot="1" x14ac:dyDescent="0.3">
      <c r="A47" s="41"/>
      <c r="B47" s="41"/>
      <c r="C47" s="55"/>
      <c r="D47" s="46"/>
      <c r="E47" s="46"/>
      <c r="F47" s="46"/>
      <c r="G47" s="45"/>
      <c r="H47" s="33"/>
    </row>
    <row r="48" spans="1:9" s="40" customFormat="1" ht="44.25" customHeight="1" thickBot="1" x14ac:dyDescent="0.3">
      <c r="A48" s="171" t="s">
        <v>137</v>
      </c>
      <c r="B48" s="171"/>
      <c r="C48" s="172"/>
      <c r="D48" s="168">
        <f>D3+D46-E46</f>
        <v>0</v>
      </c>
      <c r="E48" s="169"/>
      <c r="F48" s="169"/>
      <c r="G48" s="170"/>
      <c r="H48" s="33"/>
    </row>
    <row r="49" spans="1:7" ht="24.75" customHeight="1" x14ac:dyDescent="0.25">
      <c r="A49" s="47"/>
      <c r="B49" s="36"/>
      <c r="G49" s="48"/>
    </row>
    <row r="50" spans="1:7" ht="24.75" customHeight="1" x14ac:dyDescent="0.25">
      <c r="A50" s="47"/>
      <c r="B50" s="36"/>
      <c r="C50" s="40"/>
      <c r="D50" s="50"/>
      <c r="E50" s="51"/>
      <c r="F50" s="51"/>
      <c r="G50" s="48"/>
    </row>
  </sheetData>
  <sheetProtection algorithmName="SHA-512" hashValue="dkWSnxnH2uyps3FOtCmImMgLm4uxPK4xpJmTDWKAJeSmxIwPY/fUiYgwiw0L/PCRKPhi7bTKFGpX5lfQFupkJA==" saltValue="8Splpk22A+k47SOoxi3bNg==" spinCount="100000" sheet="1" objects="1" scenarios="1" selectLockedCells="1"/>
  <protectedRanges>
    <protectedRange sqref="D3" name="Bereich1"/>
  </protectedRanges>
  <mergeCells count="3">
    <mergeCell ref="D3:G3"/>
    <mergeCell ref="D48:G48"/>
    <mergeCell ref="A48:C48"/>
  </mergeCells>
  <conditionalFormatting sqref="A6">
    <cfRule type="expression" dxfId="40" priority="41">
      <formula>(A6&lt;&gt;MAX(A5:A6))*(A6&lt;&gt;"")</formula>
    </cfRule>
  </conditionalFormatting>
  <conditionalFormatting sqref="A7">
    <cfRule type="expression" dxfId="39" priority="40">
      <formula>(A7&lt;&gt;MAX(A5:A7))*(A7&lt;&gt;"")</formula>
    </cfRule>
  </conditionalFormatting>
  <conditionalFormatting sqref="A8">
    <cfRule type="expression" dxfId="38" priority="39">
      <formula>(A8&lt;&gt;MAX(A5:A8))*(A8&lt;&gt;"")</formula>
    </cfRule>
  </conditionalFormatting>
  <conditionalFormatting sqref="A9">
    <cfRule type="expression" dxfId="37" priority="38">
      <formula>(A9&lt;&gt;MAX(A5:A9))*(A9&lt;&gt;"")</formula>
    </cfRule>
  </conditionalFormatting>
  <conditionalFormatting sqref="A10">
    <cfRule type="expression" dxfId="36" priority="37">
      <formula>(A10&lt;&gt;MAX(A5:A10))*(A10&lt;&gt;"")</formula>
    </cfRule>
  </conditionalFormatting>
  <conditionalFormatting sqref="A11">
    <cfRule type="expression" dxfId="35" priority="35">
      <formula>(A11&lt;&gt;MAX(A5:A11))*(A11&lt;&gt;"")</formula>
    </cfRule>
  </conditionalFormatting>
  <conditionalFormatting sqref="A12">
    <cfRule type="expression" dxfId="34" priority="34">
      <formula>(A12&lt;&gt;MAX(A5:A12))*(A12&lt;&gt;"")</formula>
    </cfRule>
  </conditionalFormatting>
  <conditionalFormatting sqref="A13">
    <cfRule type="expression" dxfId="33" priority="33">
      <formula>(A13&lt;&gt;MAX(A5:A13))*(A13&lt;&gt;"")</formula>
    </cfRule>
  </conditionalFormatting>
  <conditionalFormatting sqref="A14">
    <cfRule type="expression" dxfId="32" priority="32">
      <formula>(A14&lt;&gt;MAX(A5:A14))*(A14&lt;&gt;"")</formula>
    </cfRule>
  </conditionalFormatting>
  <conditionalFormatting sqref="A15">
    <cfRule type="expression" dxfId="31" priority="31">
      <formula>(A15&lt;&gt;MAX(A5:A15))*(A15&lt;&gt;"")</formula>
    </cfRule>
  </conditionalFormatting>
  <conditionalFormatting sqref="A16">
    <cfRule type="expression" dxfId="30" priority="30">
      <formula>(A16&lt;&gt;MAX(A5:A16))*(A16&lt;&gt;"")</formula>
    </cfRule>
  </conditionalFormatting>
  <conditionalFormatting sqref="A17">
    <cfRule type="expression" dxfId="29" priority="36">
      <formula>(A17&lt;&gt;MAX(A5:A17))*(A17&lt;&gt;"")</formula>
    </cfRule>
  </conditionalFormatting>
  <conditionalFormatting sqref="A18">
    <cfRule type="expression" dxfId="28" priority="29">
      <formula>(A18&lt;&gt;MAX(A5:A18))*(A18&lt;&gt;"")</formula>
    </cfRule>
  </conditionalFormatting>
  <conditionalFormatting sqref="A19">
    <cfRule type="expression" dxfId="27" priority="28">
      <formula>(A19&lt;&gt;MAX(A5:A19))*(A19&lt;&gt;"")</formula>
    </cfRule>
  </conditionalFormatting>
  <conditionalFormatting sqref="A20">
    <cfRule type="expression" dxfId="26" priority="27">
      <formula>(A20&lt;&gt;MAX(A5:A20))*(A20&lt;&gt;"")</formula>
    </cfRule>
  </conditionalFormatting>
  <conditionalFormatting sqref="A21">
    <cfRule type="expression" dxfId="25" priority="26">
      <formula>(A21&lt;&gt;MAX(A5:A21))*(A21&lt;&gt;"")</formula>
    </cfRule>
  </conditionalFormatting>
  <conditionalFormatting sqref="A22">
    <cfRule type="expression" dxfId="24" priority="25">
      <formula>(A22&lt;&gt;MAX(A5:A22))*(A22&lt;&gt;"")</formula>
    </cfRule>
  </conditionalFormatting>
  <conditionalFormatting sqref="A23">
    <cfRule type="expression" dxfId="23" priority="24">
      <formula>(A23&lt;&gt;MAX(A5:A23))*(A23&lt;&gt;"")</formula>
    </cfRule>
  </conditionalFormatting>
  <conditionalFormatting sqref="A24">
    <cfRule type="expression" dxfId="22" priority="23">
      <formula>(A24&lt;&gt;MAX(A5:A24))*(A24&lt;&gt;"")</formula>
    </cfRule>
  </conditionalFormatting>
  <conditionalFormatting sqref="A25">
    <cfRule type="expression" dxfId="21" priority="22">
      <formula>(A25&lt;&gt;MAX(A5:A25))*(A25&lt;&gt;"")</formula>
    </cfRule>
  </conditionalFormatting>
  <conditionalFormatting sqref="A26">
    <cfRule type="expression" dxfId="20" priority="21">
      <formula>(A26&lt;&gt;MAX(A5:A26))*(A26&lt;&gt;"")</formula>
    </cfRule>
  </conditionalFormatting>
  <conditionalFormatting sqref="A27">
    <cfRule type="expression" dxfId="19" priority="20">
      <formula>(A27&lt;&gt;MAX(A5:A27))*(A27&lt;&gt;"")</formula>
    </cfRule>
  </conditionalFormatting>
  <conditionalFormatting sqref="A28">
    <cfRule type="expression" dxfId="18" priority="19">
      <formula>(A28&lt;&gt;MAX(A5:A28))*(A28&lt;&gt;"")</formula>
    </cfRule>
  </conditionalFormatting>
  <conditionalFormatting sqref="A29">
    <cfRule type="expression" dxfId="17" priority="18">
      <formula>(A29&lt;&gt;MAX(A5:A29))*(A29&lt;&gt;"")</formula>
    </cfRule>
  </conditionalFormatting>
  <conditionalFormatting sqref="A30">
    <cfRule type="expression" dxfId="16" priority="17">
      <formula>(A30&lt;&gt;MAX(A5:A30))*(A30&lt;&gt;"")</formula>
    </cfRule>
  </conditionalFormatting>
  <conditionalFormatting sqref="A31">
    <cfRule type="expression" dxfId="15" priority="16">
      <formula>(A31&lt;&gt;MAX(A5:A31))*(A31&lt;&gt;"")</formula>
    </cfRule>
  </conditionalFormatting>
  <conditionalFormatting sqref="A32">
    <cfRule type="expression" dxfId="14" priority="15">
      <formula>(A32&lt;&gt;MAX(A5:A32))*(A32&lt;&gt;"")</formula>
    </cfRule>
  </conditionalFormatting>
  <conditionalFormatting sqref="A33">
    <cfRule type="expression" dxfId="13" priority="14">
      <formula>(A33&lt;&gt;MAX(A5:A33))*(A33&lt;&gt;"")</formula>
    </cfRule>
  </conditionalFormatting>
  <conditionalFormatting sqref="A34">
    <cfRule type="expression" dxfId="12" priority="13">
      <formula>(A34&lt;&gt;MAX(A5:A34))*(A34&lt;&gt;"")</formula>
    </cfRule>
  </conditionalFormatting>
  <conditionalFormatting sqref="A35">
    <cfRule type="expression" dxfId="11" priority="12">
      <formula>(A35&lt;&gt;MAX(A5:A35))*(A35&lt;&gt;"")</formula>
    </cfRule>
  </conditionalFormatting>
  <conditionalFormatting sqref="A36">
    <cfRule type="expression" dxfId="10" priority="11">
      <formula>(A36&lt;&gt;MAX(A5:A36))*(A36&lt;&gt;"")</formula>
    </cfRule>
  </conditionalFormatting>
  <conditionalFormatting sqref="A37">
    <cfRule type="expression" dxfId="9" priority="10">
      <formula>(A37&lt;&gt;MAX(A5:A37))*(A37&lt;&gt;"")</formula>
    </cfRule>
  </conditionalFormatting>
  <conditionalFormatting sqref="A38">
    <cfRule type="expression" dxfId="8" priority="9">
      <formula>(A38&lt;&gt;MAX(A5:A38))*(A38&lt;&gt;"")</formula>
    </cfRule>
  </conditionalFormatting>
  <conditionalFormatting sqref="A39">
    <cfRule type="expression" dxfId="7" priority="8">
      <formula>(A39&lt;&gt;MAX(A5:A39))*(A39&lt;&gt;"")</formula>
    </cfRule>
  </conditionalFormatting>
  <conditionalFormatting sqref="A40">
    <cfRule type="expression" dxfId="6" priority="7">
      <formula>(A40&lt;&gt;MAX(A5:A40))*(A40&lt;&gt;"")</formula>
    </cfRule>
  </conditionalFormatting>
  <conditionalFormatting sqref="A41">
    <cfRule type="expression" dxfId="5" priority="6">
      <formula>(A41&lt;&gt;MAX(A5:A41))*(A41&lt;&gt;"")</formula>
    </cfRule>
  </conditionalFormatting>
  <conditionalFormatting sqref="A42">
    <cfRule type="expression" dxfId="4" priority="5">
      <formula>(A42&lt;&gt;MAX(A5:A42))*(A42&lt;&gt;"")</formula>
    </cfRule>
  </conditionalFormatting>
  <conditionalFormatting sqref="A43">
    <cfRule type="expression" dxfId="3" priority="4">
      <formula>(A43&lt;&gt;MAX(A5:A43))*(A43&lt;&gt;"")</formula>
    </cfRule>
  </conditionalFormatting>
  <conditionalFormatting sqref="A44">
    <cfRule type="expression" dxfId="2" priority="3">
      <formula>(A44&lt;&gt;MAX(A5:A44))*(A44&lt;&gt;"")</formula>
    </cfRule>
  </conditionalFormatting>
  <conditionalFormatting sqref="A45">
    <cfRule type="expression" dxfId="1" priority="2">
      <formula>(A45&lt;&gt;MAX(A5:A45))*(A45&lt;&gt;"")</formula>
    </cfRule>
  </conditionalFormatting>
  <conditionalFormatting sqref="F5:F45">
    <cfRule type="expression" dxfId="0" priority="43">
      <formula>F5&lt;0</formula>
    </cfRule>
  </conditionalFormatting>
  <dataValidations count="2">
    <dataValidation type="date" operator="greaterThanOrEqual" allowBlank="1" showInputMessage="1" showErrorMessage="1" errorTitle="Kein gültiges Datum !" error="Bitte geben Sie das Datum im Format Tag.Monat.Jahr ein._x000a__x000a_Beispiel: 6.6.19 oder 06.06.19 oder 06.06.2019" sqref="A5:A45" xr:uid="{00000000-0002-0000-0400-000000000000}">
      <formula1>43617</formula1>
    </dataValidation>
    <dataValidation type="decimal" allowBlank="1" showInputMessage="1" showErrorMessage="1" errorTitle="ungültiger Wert" error="Bitte geben Sie hier nur Werte als Dezimalzahlen ein." sqref="D5:E45" xr:uid="{00000000-0002-0000-0400-000001000000}">
      <formula1>0.01</formula1>
      <formula2>5000</formula2>
    </dataValidation>
  </dataValidations>
  <pageMargins left="0.43307086614173229" right="0.39370078740157483" top="0.47244094488188981" bottom="0.43307086614173229" header="0.31496062992125984" footer="0.31496062992125984"/>
  <pageSetup paperSize="9" scale="71" orientation="portrait" r:id="rId1"/>
  <headerFooter>
    <oddFooter>&amp;RKG-V-2022-02c-S4</oddFooter>
  </headerFooter>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 id="{2F2A4F8D-D59A-46BE-B89B-120CEF78AFB4}">
            <xm:f>($A$5&lt;'Kassenbuch Seite 3'!$A$45)*($A$5&lt;&gt;"")</xm:f>
            <x14:dxf>
              <fill>
                <patternFill>
                  <bgColor rgb="FFFF0000"/>
                </patternFill>
              </fill>
            </x14:dxf>
          </x14:cfRule>
          <xm:sqref>A5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65"/>
  <sheetViews>
    <sheetView zoomScaleNormal="100" workbookViewId="0">
      <selection activeCell="A32" sqref="A32:C32"/>
    </sheetView>
  </sheetViews>
  <sheetFormatPr baseColWidth="10" defaultColWidth="2.08984375" defaultRowHeight="13.2" x14ac:dyDescent="0.25"/>
  <cols>
    <col min="1" max="16384" width="2.08984375" style="18"/>
  </cols>
  <sheetData>
    <row r="1" spans="1:37" ht="16.2" x14ac:dyDescent="0.25">
      <c r="A1" s="16" t="s">
        <v>29</v>
      </c>
      <c r="B1" s="17"/>
      <c r="C1" s="17"/>
      <c r="D1" s="17"/>
      <c r="E1" s="17"/>
      <c r="F1" s="17"/>
      <c r="G1" s="17"/>
      <c r="H1" s="17"/>
      <c r="I1" s="17"/>
      <c r="J1" s="17"/>
      <c r="K1" s="17"/>
      <c r="L1" s="17"/>
      <c r="M1" s="17"/>
      <c r="N1" s="17"/>
      <c r="O1" s="17"/>
      <c r="P1" s="17"/>
      <c r="Q1" s="17"/>
      <c r="R1" s="17"/>
      <c r="S1" s="181"/>
      <c r="T1" s="182"/>
      <c r="U1" s="182"/>
      <c r="V1" s="182"/>
      <c r="W1" s="182"/>
      <c r="X1" s="182"/>
      <c r="Y1" s="182"/>
      <c r="Z1" s="182"/>
      <c r="AA1" s="182"/>
      <c r="AB1" s="182"/>
      <c r="AC1" s="182"/>
      <c r="AD1" s="182"/>
      <c r="AE1" s="182"/>
      <c r="AF1" s="182"/>
      <c r="AG1" s="182"/>
      <c r="AH1" s="182"/>
      <c r="AI1" s="17"/>
      <c r="AJ1" s="17"/>
      <c r="AK1" s="17"/>
    </row>
    <row r="2" spans="1:37" ht="16.5" customHeight="1" x14ac:dyDescent="0.25">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row>
    <row r="3" spans="1:37" x14ac:dyDescent="0.25">
      <c r="A3" s="17" t="s">
        <v>30</v>
      </c>
      <c r="B3" s="17"/>
      <c r="C3" s="17"/>
      <c r="D3" s="17"/>
      <c r="E3" s="17"/>
      <c r="F3" s="17"/>
      <c r="G3" s="19"/>
      <c r="H3" s="20"/>
      <c r="I3" s="20"/>
      <c r="J3" s="20"/>
      <c r="K3" s="20"/>
      <c r="L3" s="20"/>
      <c r="M3" s="20"/>
      <c r="N3" s="20"/>
      <c r="O3" s="17"/>
      <c r="P3" s="17"/>
      <c r="Q3" s="17"/>
      <c r="R3" s="17"/>
      <c r="S3" s="182"/>
      <c r="T3" s="182"/>
      <c r="U3" s="182"/>
      <c r="V3" s="182"/>
      <c r="W3" s="182"/>
      <c r="X3" s="182"/>
      <c r="Y3" s="182"/>
      <c r="Z3" s="182"/>
      <c r="AA3" s="182"/>
      <c r="AB3" s="182"/>
      <c r="AC3" s="182"/>
      <c r="AD3" s="182"/>
      <c r="AE3" s="182"/>
      <c r="AF3" s="182"/>
      <c r="AG3" s="182"/>
      <c r="AH3" s="182"/>
      <c r="AI3" s="17"/>
      <c r="AJ3" s="17"/>
      <c r="AK3" s="17"/>
    </row>
    <row r="4" spans="1:37" x14ac:dyDescent="0.25">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row>
    <row r="5" spans="1:37" x14ac:dyDescent="0.25">
      <c r="A5" s="26" t="s">
        <v>31</v>
      </c>
      <c r="B5" s="27"/>
      <c r="C5" s="27"/>
      <c r="D5" s="27"/>
      <c r="E5" s="27"/>
      <c r="F5" s="27"/>
      <c r="G5" s="27"/>
      <c r="H5" s="27"/>
      <c r="I5" s="27"/>
      <c r="J5" s="27"/>
      <c r="K5" s="27"/>
      <c r="L5" s="27"/>
      <c r="M5" s="27"/>
      <c r="N5" s="27"/>
      <c r="O5" s="27"/>
      <c r="P5" s="27"/>
      <c r="Q5" s="27"/>
      <c r="R5" s="17"/>
      <c r="S5" s="17"/>
      <c r="T5" s="17"/>
      <c r="U5" s="17"/>
      <c r="V5" s="17"/>
      <c r="W5" s="17"/>
      <c r="X5" s="17"/>
      <c r="Y5" s="17"/>
      <c r="Z5" s="17"/>
      <c r="AA5" s="17"/>
      <c r="AB5" s="17"/>
      <c r="AC5" s="17"/>
      <c r="AD5" s="17"/>
      <c r="AE5" s="17"/>
      <c r="AF5" s="17"/>
      <c r="AG5" s="17"/>
      <c r="AH5" s="17"/>
      <c r="AI5" s="17"/>
      <c r="AJ5" s="17"/>
      <c r="AK5" s="17"/>
    </row>
    <row r="6" spans="1:37" x14ac:dyDescent="0.2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row>
    <row r="7" spans="1:37" x14ac:dyDescent="0.25">
      <c r="A7" s="17" t="s">
        <v>32</v>
      </c>
      <c r="B7" s="17"/>
      <c r="C7" s="17"/>
      <c r="D7" s="17"/>
      <c r="E7" s="17"/>
      <c r="F7" s="17"/>
      <c r="G7" s="17"/>
      <c r="H7" s="17"/>
      <c r="I7" s="17"/>
      <c r="J7" s="17"/>
      <c r="K7" s="17"/>
      <c r="L7" s="17"/>
      <c r="M7" s="17"/>
      <c r="N7" s="17"/>
      <c r="O7" s="17"/>
      <c r="P7" s="179"/>
      <c r="Q7" s="179"/>
      <c r="R7" s="179"/>
      <c r="S7" s="179"/>
      <c r="T7" s="179"/>
      <c r="U7" s="179"/>
      <c r="V7" s="179"/>
      <c r="W7" s="17" t="s">
        <v>33</v>
      </c>
      <c r="X7" s="17"/>
      <c r="Y7" s="17"/>
      <c r="Z7" s="17"/>
      <c r="AA7" s="17"/>
      <c r="AB7" s="17"/>
      <c r="AC7" s="17"/>
      <c r="AD7" s="17"/>
      <c r="AE7" s="17"/>
      <c r="AF7" s="17"/>
      <c r="AG7" s="17"/>
      <c r="AH7" s="17"/>
      <c r="AI7" s="17"/>
      <c r="AJ7" s="17"/>
      <c r="AK7" s="17"/>
    </row>
    <row r="8" spans="1:37" ht="6" customHeight="1" x14ac:dyDescent="0.25">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row>
    <row r="9" spans="1:37" x14ac:dyDescent="0.25">
      <c r="A9" s="17" t="s">
        <v>34</v>
      </c>
      <c r="B9" s="17"/>
      <c r="C9" s="17"/>
      <c r="D9" s="17"/>
      <c r="E9" s="17"/>
      <c r="F9" s="17"/>
      <c r="G9" s="17"/>
      <c r="H9" s="17"/>
      <c r="I9" s="17"/>
      <c r="J9" s="17"/>
      <c r="K9" s="17"/>
      <c r="L9" s="17"/>
      <c r="M9" s="17"/>
      <c r="N9" s="17"/>
      <c r="O9" s="17"/>
      <c r="P9" s="179"/>
      <c r="Q9" s="179"/>
      <c r="R9" s="179"/>
      <c r="S9" s="179"/>
      <c r="T9" s="179"/>
      <c r="U9" s="179"/>
      <c r="V9" s="179"/>
      <c r="W9" s="17" t="s">
        <v>33</v>
      </c>
      <c r="X9" s="17"/>
      <c r="Y9" s="17"/>
      <c r="Z9" s="17"/>
      <c r="AA9" s="17"/>
      <c r="AB9" s="17"/>
      <c r="AC9" s="17"/>
      <c r="AD9" s="17"/>
      <c r="AE9" s="17"/>
      <c r="AF9" s="17"/>
      <c r="AG9" s="17"/>
      <c r="AH9" s="17"/>
      <c r="AI9" s="17"/>
      <c r="AJ9" s="17"/>
      <c r="AK9" s="17"/>
    </row>
    <row r="10" spans="1:37" ht="6" customHeight="1" x14ac:dyDescent="0.25">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row>
    <row r="11" spans="1:37" x14ac:dyDescent="0.25">
      <c r="A11" s="17" t="s">
        <v>35</v>
      </c>
      <c r="B11" s="17"/>
      <c r="C11" s="17"/>
      <c r="D11" s="17"/>
      <c r="E11" s="17"/>
      <c r="F11" s="17"/>
      <c r="G11" s="17"/>
      <c r="H11" s="17"/>
      <c r="I11" s="17"/>
      <c r="J11" s="17"/>
      <c r="K11" s="17"/>
      <c r="L11" s="17"/>
      <c r="M11" s="17"/>
      <c r="N11" s="17"/>
      <c r="O11" s="17"/>
      <c r="P11" s="179"/>
      <c r="Q11" s="179"/>
      <c r="R11" s="179"/>
      <c r="S11" s="179"/>
      <c r="T11" s="179"/>
      <c r="U11" s="179"/>
      <c r="V11" s="179"/>
      <c r="W11" s="17" t="s">
        <v>33</v>
      </c>
      <c r="X11" s="17"/>
      <c r="Y11" s="180">
        <f>P7+P9-P11</f>
        <v>0</v>
      </c>
      <c r="Z11" s="180"/>
      <c r="AA11" s="180"/>
      <c r="AB11" s="180"/>
      <c r="AC11" s="180"/>
      <c r="AD11" s="180"/>
      <c r="AE11" s="180"/>
      <c r="AF11" s="180"/>
      <c r="AG11" s="17" t="s">
        <v>33</v>
      </c>
      <c r="AH11" s="17"/>
      <c r="AI11" s="17"/>
      <c r="AJ11" s="17"/>
      <c r="AK11" s="17"/>
    </row>
    <row r="12" spans="1:37"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row>
    <row r="13" spans="1:37" ht="7.5" customHeight="1" thickBot="1" x14ac:dyDescent="0.3">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17"/>
      <c r="AJ13" s="17"/>
      <c r="AK13" s="17"/>
    </row>
    <row r="14" spans="1:37" x14ac:dyDescent="0.25">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row>
    <row r="15" spans="1:37" x14ac:dyDescent="0.25">
      <c r="A15" s="21" t="s">
        <v>36</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row>
    <row r="16" spans="1:37" x14ac:dyDescent="0.25">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row>
    <row r="17" spans="1:37" x14ac:dyDescent="0.25">
      <c r="A17" s="21" t="s">
        <v>37</v>
      </c>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row>
    <row r="18" spans="1:37" x14ac:dyDescent="0.25">
      <c r="A18" s="183"/>
      <c r="B18" s="183"/>
      <c r="C18" s="183"/>
      <c r="D18" s="17" t="s">
        <v>38</v>
      </c>
      <c r="E18" s="17"/>
      <c r="F18" s="17"/>
      <c r="G18" s="17"/>
      <c r="H18" s="184">
        <v>500</v>
      </c>
      <c r="I18" s="184"/>
      <c r="J18" s="184"/>
      <c r="K18" s="17" t="s">
        <v>39</v>
      </c>
      <c r="L18" s="17"/>
      <c r="M18" s="17"/>
      <c r="N18" s="17"/>
      <c r="O18" s="17" t="s">
        <v>40</v>
      </c>
      <c r="P18" s="185">
        <f>A18*H18</f>
        <v>0</v>
      </c>
      <c r="Q18" s="185"/>
      <c r="R18" s="185"/>
      <c r="S18" s="185"/>
      <c r="T18" s="185"/>
      <c r="U18" s="185"/>
      <c r="V18" s="185"/>
      <c r="W18" s="17" t="s">
        <v>33</v>
      </c>
      <c r="X18" s="17"/>
      <c r="Y18" s="17"/>
      <c r="Z18" s="17"/>
      <c r="AA18" s="17"/>
      <c r="AB18" s="17"/>
      <c r="AC18" s="17"/>
      <c r="AD18" s="17"/>
      <c r="AE18" s="17"/>
      <c r="AF18" s="17"/>
      <c r="AG18" s="17"/>
      <c r="AH18" s="17"/>
      <c r="AI18" s="17"/>
      <c r="AJ18" s="17"/>
      <c r="AK18" s="17"/>
    </row>
    <row r="19" spans="1:37" x14ac:dyDescent="0.25">
      <c r="A19" s="186"/>
      <c r="B19" s="186"/>
      <c r="C19" s="186"/>
      <c r="D19" s="17" t="s">
        <v>38</v>
      </c>
      <c r="E19" s="17"/>
      <c r="F19" s="17"/>
      <c r="G19" s="17"/>
      <c r="H19" s="184">
        <v>200</v>
      </c>
      <c r="I19" s="184"/>
      <c r="J19" s="184"/>
      <c r="K19" s="17" t="s">
        <v>39</v>
      </c>
      <c r="L19" s="17"/>
      <c r="M19" s="17"/>
      <c r="N19" s="17"/>
      <c r="O19" s="17" t="s">
        <v>40</v>
      </c>
      <c r="P19" s="185">
        <f t="shared" ref="P19:P24" si="0">A19*H19</f>
        <v>0</v>
      </c>
      <c r="Q19" s="185"/>
      <c r="R19" s="185"/>
      <c r="S19" s="185"/>
      <c r="T19" s="185"/>
      <c r="U19" s="185"/>
      <c r="V19" s="185"/>
      <c r="W19" s="17" t="s">
        <v>33</v>
      </c>
      <c r="X19" s="17"/>
      <c r="Y19" s="17"/>
      <c r="Z19" s="17"/>
      <c r="AA19" s="17"/>
      <c r="AB19" s="17"/>
      <c r="AC19" s="17"/>
      <c r="AD19" s="17"/>
      <c r="AE19" s="17"/>
      <c r="AF19" s="17"/>
      <c r="AG19" s="17"/>
      <c r="AH19" s="17"/>
      <c r="AI19" s="17"/>
      <c r="AJ19" s="17"/>
      <c r="AK19" s="17"/>
    </row>
    <row r="20" spans="1:37" x14ac:dyDescent="0.25">
      <c r="A20" s="186"/>
      <c r="B20" s="186"/>
      <c r="C20" s="186"/>
      <c r="D20" s="17" t="s">
        <v>38</v>
      </c>
      <c r="E20" s="17"/>
      <c r="F20" s="17"/>
      <c r="G20" s="17"/>
      <c r="H20" s="184">
        <v>100</v>
      </c>
      <c r="I20" s="184"/>
      <c r="J20" s="184"/>
      <c r="K20" s="17" t="s">
        <v>39</v>
      </c>
      <c r="L20" s="17"/>
      <c r="M20" s="17"/>
      <c r="N20" s="17"/>
      <c r="O20" s="17" t="s">
        <v>40</v>
      </c>
      <c r="P20" s="185">
        <f t="shared" si="0"/>
        <v>0</v>
      </c>
      <c r="Q20" s="185"/>
      <c r="R20" s="185"/>
      <c r="S20" s="185"/>
      <c r="T20" s="185"/>
      <c r="U20" s="185"/>
      <c r="V20" s="185"/>
      <c r="W20" s="17" t="s">
        <v>33</v>
      </c>
      <c r="X20" s="17"/>
      <c r="Y20" s="17"/>
      <c r="Z20" s="17"/>
      <c r="AA20" s="17"/>
      <c r="AB20" s="17"/>
      <c r="AC20" s="17"/>
      <c r="AD20" s="17"/>
      <c r="AE20" s="17"/>
      <c r="AF20" s="17"/>
      <c r="AG20" s="17"/>
      <c r="AH20" s="17"/>
      <c r="AI20" s="17"/>
      <c r="AJ20" s="17"/>
      <c r="AK20" s="17"/>
    </row>
    <row r="21" spans="1:37" x14ac:dyDescent="0.25">
      <c r="A21" s="186"/>
      <c r="B21" s="186"/>
      <c r="C21" s="186"/>
      <c r="D21" s="17" t="s">
        <v>38</v>
      </c>
      <c r="E21" s="17"/>
      <c r="F21" s="17"/>
      <c r="G21" s="17"/>
      <c r="H21" s="184">
        <v>50</v>
      </c>
      <c r="I21" s="184"/>
      <c r="J21" s="184"/>
      <c r="K21" s="17" t="s">
        <v>39</v>
      </c>
      <c r="L21" s="17"/>
      <c r="M21" s="17"/>
      <c r="N21" s="17"/>
      <c r="O21" s="17" t="s">
        <v>40</v>
      </c>
      <c r="P21" s="185">
        <f t="shared" si="0"/>
        <v>0</v>
      </c>
      <c r="Q21" s="185"/>
      <c r="R21" s="185"/>
      <c r="S21" s="185"/>
      <c r="T21" s="185"/>
      <c r="U21" s="185"/>
      <c r="V21" s="185"/>
      <c r="W21" s="17" t="s">
        <v>33</v>
      </c>
      <c r="X21" s="17"/>
      <c r="Y21" s="17"/>
      <c r="Z21" s="17"/>
      <c r="AA21" s="17"/>
      <c r="AB21" s="17"/>
      <c r="AC21" s="17"/>
      <c r="AD21" s="17"/>
      <c r="AE21" s="17"/>
      <c r="AF21" s="17"/>
      <c r="AG21" s="17"/>
      <c r="AH21" s="17"/>
      <c r="AI21" s="17"/>
      <c r="AJ21" s="17"/>
      <c r="AK21" s="17"/>
    </row>
    <row r="22" spans="1:37" x14ac:dyDescent="0.25">
      <c r="A22" s="186"/>
      <c r="B22" s="186"/>
      <c r="C22" s="186"/>
      <c r="D22" s="17" t="s">
        <v>38</v>
      </c>
      <c r="E22" s="17"/>
      <c r="F22" s="17"/>
      <c r="G22" s="17"/>
      <c r="H22" s="184">
        <v>20</v>
      </c>
      <c r="I22" s="184"/>
      <c r="J22" s="184"/>
      <c r="K22" s="17" t="s">
        <v>39</v>
      </c>
      <c r="L22" s="17"/>
      <c r="M22" s="17"/>
      <c r="N22" s="17"/>
      <c r="O22" s="17" t="s">
        <v>40</v>
      </c>
      <c r="P22" s="185">
        <f t="shared" si="0"/>
        <v>0</v>
      </c>
      <c r="Q22" s="185"/>
      <c r="R22" s="185"/>
      <c r="S22" s="185"/>
      <c r="T22" s="185"/>
      <c r="U22" s="185"/>
      <c r="V22" s="185"/>
      <c r="W22" s="17" t="s">
        <v>33</v>
      </c>
      <c r="X22" s="17"/>
      <c r="Y22" s="17"/>
      <c r="Z22" s="17"/>
      <c r="AA22" s="17"/>
      <c r="AB22" s="17"/>
      <c r="AC22" s="17"/>
      <c r="AD22" s="17"/>
      <c r="AE22" s="17"/>
      <c r="AF22" s="17"/>
      <c r="AG22" s="17"/>
      <c r="AH22" s="17"/>
      <c r="AI22" s="17"/>
      <c r="AJ22" s="17"/>
      <c r="AK22" s="17"/>
    </row>
    <row r="23" spans="1:37" x14ac:dyDescent="0.25">
      <c r="A23" s="186"/>
      <c r="B23" s="186"/>
      <c r="C23" s="186"/>
      <c r="D23" s="17" t="s">
        <v>38</v>
      </c>
      <c r="E23" s="17"/>
      <c r="F23" s="17"/>
      <c r="G23" s="17"/>
      <c r="H23" s="184">
        <v>10</v>
      </c>
      <c r="I23" s="184"/>
      <c r="J23" s="184"/>
      <c r="K23" s="17" t="s">
        <v>39</v>
      </c>
      <c r="L23" s="17"/>
      <c r="M23" s="17"/>
      <c r="N23" s="17"/>
      <c r="O23" s="17" t="s">
        <v>40</v>
      </c>
      <c r="P23" s="185">
        <f t="shared" si="0"/>
        <v>0</v>
      </c>
      <c r="Q23" s="185"/>
      <c r="R23" s="185"/>
      <c r="S23" s="185"/>
      <c r="T23" s="185"/>
      <c r="U23" s="185"/>
      <c r="V23" s="185"/>
      <c r="W23" s="17" t="s">
        <v>33</v>
      </c>
      <c r="X23" s="17"/>
      <c r="Y23" s="17"/>
      <c r="Z23" s="17"/>
      <c r="AA23" s="17"/>
      <c r="AB23" s="17"/>
      <c r="AC23" s="17"/>
      <c r="AD23" s="17"/>
      <c r="AE23" s="17"/>
      <c r="AF23" s="17"/>
      <c r="AG23" s="17"/>
      <c r="AH23" s="17"/>
      <c r="AI23" s="17"/>
      <c r="AJ23" s="17"/>
      <c r="AK23" s="17"/>
    </row>
    <row r="24" spans="1:37" x14ac:dyDescent="0.25">
      <c r="A24" s="186"/>
      <c r="B24" s="186"/>
      <c r="C24" s="186"/>
      <c r="D24" s="17" t="s">
        <v>38</v>
      </c>
      <c r="E24" s="17"/>
      <c r="F24" s="17"/>
      <c r="G24" s="17"/>
      <c r="H24" s="184">
        <v>5</v>
      </c>
      <c r="I24" s="184"/>
      <c r="J24" s="184"/>
      <c r="K24" s="17" t="s">
        <v>39</v>
      </c>
      <c r="L24" s="17"/>
      <c r="M24" s="17"/>
      <c r="N24" s="17"/>
      <c r="O24" s="17" t="s">
        <v>40</v>
      </c>
      <c r="P24" s="185">
        <f t="shared" si="0"/>
        <v>0</v>
      </c>
      <c r="Q24" s="185"/>
      <c r="R24" s="185"/>
      <c r="S24" s="185"/>
      <c r="T24" s="185"/>
      <c r="U24" s="185"/>
      <c r="V24" s="185"/>
      <c r="W24" s="17" t="s">
        <v>33</v>
      </c>
      <c r="X24" s="17"/>
      <c r="Y24" s="17"/>
      <c r="Z24" s="17"/>
      <c r="AA24" s="17"/>
      <c r="AB24" s="17"/>
      <c r="AC24" s="17"/>
      <c r="AD24" s="17"/>
      <c r="AE24" s="17"/>
      <c r="AF24" s="17"/>
      <c r="AG24" s="17"/>
      <c r="AH24" s="17"/>
      <c r="AI24" s="17"/>
      <c r="AJ24" s="17"/>
      <c r="AK24" s="17"/>
    </row>
    <row r="25" spans="1:37" x14ac:dyDescent="0.25">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row>
    <row r="26" spans="1:37" x14ac:dyDescent="0.25">
      <c r="A26" s="21" t="s">
        <v>41</v>
      </c>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row>
    <row r="27" spans="1:37" x14ac:dyDescent="0.25">
      <c r="A27" s="183"/>
      <c r="B27" s="183"/>
      <c r="C27" s="183"/>
      <c r="D27" s="17" t="s">
        <v>38</v>
      </c>
      <c r="E27" s="17"/>
      <c r="F27" s="17"/>
      <c r="G27" s="17"/>
      <c r="H27" s="184">
        <v>2</v>
      </c>
      <c r="I27" s="184"/>
      <c r="J27" s="184"/>
      <c r="K27" s="17" t="s">
        <v>39</v>
      </c>
      <c r="L27" s="17"/>
      <c r="M27" s="17"/>
      <c r="N27" s="17"/>
      <c r="O27" s="17" t="s">
        <v>40</v>
      </c>
      <c r="P27" s="185">
        <f>A27*H27</f>
        <v>0</v>
      </c>
      <c r="Q27" s="185"/>
      <c r="R27" s="185"/>
      <c r="S27" s="185"/>
      <c r="T27" s="185"/>
      <c r="U27" s="185"/>
      <c r="V27" s="185"/>
      <c r="W27" s="17" t="s">
        <v>33</v>
      </c>
      <c r="X27" s="17"/>
      <c r="Y27" s="17"/>
      <c r="Z27" s="17"/>
      <c r="AA27" s="17"/>
      <c r="AB27" s="17"/>
      <c r="AC27" s="17"/>
      <c r="AD27" s="17"/>
      <c r="AE27" s="17"/>
      <c r="AF27" s="17"/>
      <c r="AG27" s="17"/>
      <c r="AH27" s="17"/>
      <c r="AI27" s="17"/>
      <c r="AJ27" s="17"/>
      <c r="AK27" s="17"/>
    </row>
    <row r="28" spans="1:37" x14ac:dyDescent="0.25">
      <c r="A28" s="186"/>
      <c r="B28" s="186"/>
      <c r="C28" s="186"/>
      <c r="D28" s="17" t="s">
        <v>38</v>
      </c>
      <c r="E28" s="17"/>
      <c r="F28" s="17"/>
      <c r="G28" s="17"/>
      <c r="H28" s="184">
        <v>1</v>
      </c>
      <c r="I28" s="184"/>
      <c r="J28" s="184"/>
      <c r="K28" s="17" t="s">
        <v>39</v>
      </c>
      <c r="L28" s="17"/>
      <c r="M28" s="17"/>
      <c r="N28" s="17"/>
      <c r="O28" s="17" t="s">
        <v>40</v>
      </c>
      <c r="P28" s="185">
        <f t="shared" ref="P28:P33" si="1">A28*H28</f>
        <v>0</v>
      </c>
      <c r="Q28" s="185"/>
      <c r="R28" s="185"/>
      <c r="S28" s="185"/>
      <c r="T28" s="185"/>
      <c r="U28" s="185"/>
      <c r="V28" s="185"/>
      <c r="W28" s="17" t="s">
        <v>33</v>
      </c>
      <c r="X28" s="17"/>
      <c r="Y28" s="17"/>
      <c r="Z28" s="17"/>
      <c r="AA28" s="17"/>
      <c r="AB28" s="17"/>
      <c r="AC28" s="17"/>
      <c r="AD28" s="17"/>
      <c r="AE28" s="17"/>
      <c r="AF28" s="17"/>
      <c r="AG28" s="17"/>
      <c r="AH28" s="17"/>
      <c r="AI28" s="17"/>
      <c r="AJ28" s="17"/>
      <c r="AK28" s="17"/>
    </row>
    <row r="29" spans="1:37" x14ac:dyDescent="0.25">
      <c r="A29" s="186"/>
      <c r="B29" s="186"/>
      <c r="C29" s="186"/>
      <c r="D29" s="17" t="s">
        <v>38</v>
      </c>
      <c r="E29" s="17"/>
      <c r="F29" s="17"/>
      <c r="G29" s="17"/>
      <c r="H29" s="184">
        <v>0.5</v>
      </c>
      <c r="I29" s="184"/>
      <c r="J29" s="184"/>
      <c r="K29" s="17" t="s">
        <v>39</v>
      </c>
      <c r="L29" s="17"/>
      <c r="M29" s="17"/>
      <c r="N29" s="17"/>
      <c r="O29" s="17" t="s">
        <v>40</v>
      </c>
      <c r="P29" s="185">
        <f t="shared" si="1"/>
        <v>0</v>
      </c>
      <c r="Q29" s="185"/>
      <c r="R29" s="185"/>
      <c r="S29" s="185"/>
      <c r="T29" s="185"/>
      <c r="U29" s="185"/>
      <c r="V29" s="185"/>
      <c r="W29" s="17" t="s">
        <v>33</v>
      </c>
      <c r="X29" s="17"/>
      <c r="Y29" s="17"/>
      <c r="Z29" s="17"/>
      <c r="AA29" s="17"/>
      <c r="AB29" s="17"/>
      <c r="AC29" s="17"/>
      <c r="AD29" s="17"/>
      <c r="AE29" s="17"/>
      <c r="AF29" s="17"/>
      <c r="AG29" s="17"/>
      <c r="AH29" s="17"/>
      <c r="AI29" s="17"/>
      <c r="AJ29" s="17"/>
      <c r="AK29" s="17"/>
    </row>
    <row r="30" spans="1:37" x14ac:dyDescent="0.25">
      <c r="A30" s="186"/>
      <c r="B30" s="186"/>
      <c r="C30" s="186"/>
      <c r="D30" s="17" t="s">
        <v>38</v>
      </c>
      <c r="E30" s="17"/>
      <c r="F30" s="17"/>
      <c r="G30" s="17"/>
      <c r="H30" s="184">
        <v>0.2</v>
      </c>
      <c r="I30" s="184"/>
      <c r="J30" s="184"/>
      <c r="K30" s="17" t="s">
        <v>39</v>
      </c>
      <c r="L30" s="17"/>
      <c r="M30" s="17"/>
      <c r="N30" s="17"/>
      <c r="O30" s="17" t="s">
        <v>40</v>
      </c>
      <c r="P30" s="185">
        <f t="shared" si="1"/>
        <v>0</v>
      </c>
      <c r="Q30" s="185"/>
      <c r="R30" s="185"/>
      <c r="S30" s="185"/>
      <c r="T30" s="185"/>
      <c r="U30" s="185"/>
      <c r="V30" s="185"/>
      <c r="W30" s="17" t="s">
        <v>33</v>
      </c>
      <c r="X30" s="17"/>
      <c r="Y30" s="17"/>
      <c r="Z30" s="17"/>
      <c r="AA30" s="17"/>
      <c r="AB30" s="17"/>
      <c r="AC30" s="17"/>
      <c r="AD30" s="17"/>
      <c r="AE30" s="17"/>
      <c r="AF30" s="17"/>
      <c r="AG30" s="17"/>
      <c r="AH30" s="17"/>
      <c r="AI30" s="17"/>
      <c r="AJ30" s="17"/>
      <c r="AK30" s="17"/>
    </row>
    <row r="31" spans="1:37" x14ac:dyDescent="0.25">
      <c r="A31" s="186"/>
      <c r="B31" s="186"/>
      <c r="C31" s="186"/>
      <c r="D31" s="17" t="s">
        <v>38</v>
      </c>
      <c r="E31" s="17"/>
      <c r="F31" s="17"/>
      <c r="G31" s="17"/>
      <c r="H31" s="184">
        <v>0.1</v>
      </c>
      <c r="I31" s="184"/>
      <c r="J31" s="184"/>
      <c r="K31" s="17" t="s">
        <v>39</v>
      </c>
      <c r="L31" s="17"/>
      <c r="M31" s="17"/>
      <c r="N31" s="17"/>
      <c r="O31" s="17" t="s">
        <v>40</v>
      </c>
      <c r="P31" s="185">
        <f t="shared" si="1"/>
        <v>0</v>
      </c>
      <c r="Q31" s="185"/>
      <c r="R31" s="185"/>
      <c r="S31" s="185"/>
      <c r="T31" s="185"/>
      <c r="U31" s="185"/>
      <c r="V31" s="185"/>
      <c r="W31" s="17" t="s">
        <v>33</v>
      </c>
      <c r="X31" s="17"/>
      <c r="Y31" s="17"/>
      <c r="Z31" s="17"/>
      <c r="AA31" s="17"/>
      <c r="AB31" s="17"/>
      <c r="AC31" s="17"/>
      <c r="AD31" s="17"/>
      <c r="AE31" s="17"/>
      <c r="AF31" s="17"/>
      <c r="AG31" s="17"/>
      <c r="AH31" s="17"/>
      <c r="AI31" s="17"/>
      <c r="AJ31" s="17"/>
      <c r="AK31" s="17"/>
    </row>
    <row r="32" spans="1:37" x14ac:dyDescent="0.25">
      <c r="A32" s="186"/>
      <c r="B32" s="186"/>
      <c r="C32" s="186"/>
      <c r="D32" s="17" t="s">
        <v>38</v>
      </c>
      <c r="E32" s="17"/>
      <c r="F32" s="17"/>
      <c r="G32" s="17"/>
      <c r="H32" s="184">
        <v>0.05</v>
      </c>
      <c r="I32" s="184"/>
      <c r="J32" s="184"/>
      <c r="K32" s="17" t="s">
        <v>39</v>
      </c>
      <c r="L32" s="17"/>
      <c r="M32" s="17"/>
      <c r="N32" s="17"/>
      <c r="O32" s="17" t="s">
        <v>40</v>
      </c>
      <c r="P32" s="185">
        <f t="shared" si="1"/>
        <v>0</v>
      </c>
      <c r="Q32" s="185"/>
      <c r="R32" s="185"/>
      <c r="S32" s="185"/>
      <c r="T32" s="185"/>
      <c r="U32" s="185"/>
      <c r="V32" s="185"/>
      <c r="W32" s="17" t="s">
        <v>33</v>
      </c>
      <c r="X32" s="17"/>
      <c r="Y32" s="17"/>
      <c r="Z32" s="17"/>
      <c r="AA32" s="17"/>
      <c r="AB32" s="17"/>
      <c r="AC32" s="17"/>
      <c r="AD32" s="17"/>
      <c r="AE32" s="17"/>
      <c r="AF32" s="17"/>
      <c r="AG32" s="17"/>
      <c r="AH32" s="17"/>
      <c r="AI32" s="17"/>
      <c r="AJ32" s="17"/>
      <c r="AK32" s="17"/>
    </row>
    <row r="33" spans="1:37" x14ac:dyDescent="0.25">
      <c r="A33" s="186"/>
      <c r="B33" s="186"/>
      <c r="C33" s="186"/>
      <c r="D33" s="17" t="s">
        <v>38</v>
      </c>
      <c r="E33" s="17"/>
      <c r="F33" s="17"/>
      <c r="G33" s="17"/>
      <c r="H33" s="184">
        <v>0.02</v>
      </c>
      <c r="I33" s="184"/>
      <c r="J33" s="184"/>
      <c r="K33" s="17" t="s">
        <v>39</v>
      </c>
      <c r="L33" s="17"/>
      <c r="M33" s="17"/>
      <c r="N33" s="17"/>
      <c r="O33" s="17" t="s">
        <v>40</v>
      </c>
      <c r="P33" s="185">
        <f t="shared" si="1"/>
        <v>0</v>
      </c>
      <c r="Q33" s="185"/>
      <c r="R33" s="185"/>
      <c r="S33" s="185"/>
      <c r="T33" s="185"/>
      <c r="U33" s="185"/>
      <c r="V33" s="185"/>
      <c r="W33" s="17" t="s">
        <v>33</v>
      </c>
      <c r="X33" s="17"/>
      <c r="Y33" s="17"/>
      <c r="Z33" s="17"/>
      <c r="AA33" s="17"/>
      <c r="AB33" s="17"/>
      <c r="AC33" s="17"/>
      <c r="AD33" s="17"/>
      <c r="AE33" s="17"/>
      <c r="AF33" s="17"/>
      <c r="AG33" s="17"/>
      <c r="AH33" s="17"/>
      <c r="AI33" s="17"/>
      <c r="AJ33" s="17"/>
      <c r="AK33" s="17"/>
    </row>
    <row r="34" spans="1:37" x14ac:dyDescent="0.25">
      <c r="A34" s="186"/>
      <c r="B34" s="186"/>
      <c r="C34" s="186"/>
      <c r="D34" s="17" t="s">
        <v>38</v>
      </c>
      <c r="E34" s="17"/>
      <c r="F34" s="17"/>
      <c r="G34" s="17"/>
      <c r="H34" s="184">
        <v>0.01</v>
      </c>
      <c r="I34" s="184"/>
      <c r="J34" s="184"/>
      <c r="K34" s="17" t="s">
        <v>39</v>
      </c>
      <c r="L34" s="17"/>
      <c r="M34" s="17"/>
      <c r="N34" s="17"/>
      <c r="O34" s="17" t="s">
        <v>40</v>
      </c>
      <c r="P34" s="185">
        <f>A34*H34</f>
        <v>0</v>
      </c>
      <c r="Q34" s="185"/>
      <c r="R34" s="185"/>
      <c r="S34" s="185"/>
      <c r="T34" s="185"/>
      <c r="U34" s="185"/>
      <c r="V34" s="185"/>
      <c r="W34" s="17" t="s">
        <v>33</v>
      </c>
      <c r="X34" s="17"/>
      <c r="Y34" s="17"/>
      <c r="Z34" s="17"/>
      <c r="AA34" s="17"/>
      <c r="AB34" s="17"/>
      <c r="AC34" s="17"/>
      <c r="AD34" s="17"/>
      <c r="AE34" s="17"/>
      <c r="AF34" s="17"/>
      <c r="AG34" s="17"/>
      <c r="AH34" s="17"/>
      <c r="AI34" s="17"/>
      <c r="AJ34" s="17"/>
      <c r="AK34" s="17"/>
    </row>
    <row r="35" spans="1:37" x14ac:dyDescent="0.25">
      <c r="A35" s="17"/>
      <c r="B35" s="17"/>
      <c r="C35" s="17"/>
      <c r="D35" s="17"/>
      <c r="E35" s="17"/>
      <c r="F35" s="17"/>
      <c r="G35" s="17"/>
      <c r="H35" s="17"/>
      <c r="I35" s="17"/>
      <c r="J35" s="17"/>
      <c r="K35" s="17"/>
      <c r="L35" s="17"/>
      <c r="M35" s="17"/>
      <c r="N35" s="17"/>
      <c r="O35" s="17"/>
      <c r="P35" s="188"/>
      <c r="Q35" s="188"/>
      <c r="R35" s="188"/>
      <c r="S35" s="188"/>
      <c r="T35" s="188"/>
      <c r="U35" s="188"/>
      <c r="V35" s="188"/>
      <c r="W35" s="17"/>
      <c r="X35" s="17"/>
      <c r="Y35" s="17"/>
      <c r="Z35" s="17"/>
      <c r="AA35" s="17"/>
      <c r="AB35" s="17"/>
      <c r="AC35" s="17"/>
      <c r="AD35" s="17"/>
      <c r="AE35" s="17"/>
      <c r="AF35" s="17"/>
      <c r="AG35" s="17"/>
      <c r="AH35" s="17"/>
      <c r="AI35" s="17"/>
      <c r="AJ35" s="17"/>
      <c r="AK35" s="17"/>
    </row>
    <row r="36" spans="1:37" x14ac:dyDescent="0.25">
      <c r="A36" s="17"/>
      <c r="B36" s="17"/>
      <c r="C36" s="17"/>
      <c r="D36" s="17" t="s">
        <v>42</v>
      </c>
      <c r="E36" s="17"/>
      <c r="F36" s="17"/>
      <c r="G36" s="17"/>
      <c r="H36" s="17"/>
      <c r="I36" s="17"/>
      <c r="J36" s="17"/>
      <c r="K36" s="17"/>
      <c r="L36" s="17"/>
      <c r="M36" s="17"/>
      <c r="N36" s="17"/>
      <c r="O36" s="17" t="s">
        <v>40</v>
      </c>
      <c r="P36" s="179">
        <v>0</v>
      </c>
      <c r="Q36" s="179"/>
      <c r="R36" s="179"/>
      <c r="S36" s="179"/>
      <c r="T36" s="179"/>
      <c r="U36" s="179"/>
      <c r="V36" s="179"/>
      <c r="W36" s="17" t="s">
        <v>33</v>
      </c>
      <c r="X36" s="17"/>
      <c r="Y36" s="180">
        <f>SUM(P18:V24)+SUM(P27:V34)+P36</f>
        <v>0</v>
      </c>
      <c r="Z36" s="180"/>
      <c r="AA36" s="180"/>
      <c r="AB36" s="180"/>
      <c r="AC36" s="180"/>
      <c r="AD36" s="180"/>
      <c r="AE36" s="180"/>
      <c r="AF36" s="180"/>
      <c r="AG36" s="17" t="s">
        <v>33</v>
      </c>
      <c r="AH36" s="17"/>
      <c r="AI36" s="17"/>
      <c r="AJ36" s="17"/>
      <c r="AK36" s="17"/>
    </row>
    <row r="37" spans="1:37" x14ac:dyDescent="0.25">
      <c r="A37" s="17"/>
      <c r="B37" s="17"/>
      <c r="C37" s="17"/>
      <c r="D37" s="17"/>
      <c r="E37" s="17"/>
      <c r="F37" s="17"/>
      <c r="G37" s="17"/>
      <c r="H37" s="17"/>
      <c r="I37" s="17"/>
      <c r="J37" s="17"/>
      <c r="K37" s="17"/>
      <c r="L37" s="17"/>
      <c r="M37" s="17"/>
      <c r="N37" s="17"/>
      <c r="O37" s="17"/>
      <c r="P37" s="17"/>
      <c r="Q37" s="17"/>
      <c r="R37" s="17"/>
      <c r="S37" s="17"/>
      <c r="T37" s="17"/>
      <c r="U37" s="17"/>
      <c r="V37" s="17"/>
      <c r="W37" s="17"/>
      <c r="X37" s="17"/>
      <c r="Y37" s="189" t="s">
        <v>43</v>
      </c>
      <c r="Z37" s="189"/>
      <c r="AA37" s="189"/>
      <c r="AB37" s="189"/>
      <c r="AC37" s="189"/>
      <c r="AD37" s="189"/>
      <c r="AE37" s="189"/>
      <c r="AF37" s="189"/>
      <c r="AG37" s="17"/>
      <c r="AH37" s="17"/>
      <c r="AI37" s="17"/>
      <c r="AJ37" s="17"/>
      <c r="AK37" s="17"/>
    </row>
    <row r="38" spans="1:37" hidden="1" x14ac:dyDescent="0.25">
      <c r="A38" s="17"/>
      <c r="B38" s="17"/>
      <c r="C38" s="17"/>
      <c r="D38" s="17" t="s">
        <v>44</v>
      </c>
      <c r="E38" s="17"/>
      <c r="F38" s="17"/>
      <c r="G38" s="17"/>
      <c r="H38" s="17"/>
      <c r="I38" s="17"/>
      <c r="J38" s="17"/>
      <c r="K38" s="17"/>
      <c r="L38" s="17"/>
      <c r="M38" s="17"/>
      <c r="N38" s="17"/>
      <c r="O38" s="17" t="s">
        <v>40</v>
      </c>
      <c r="P38" s="185">
        <v>0</v>
      </c>
      <c r="Q38" s="185"/>
      <c r="R38" s="185"/>
      <c r="S38" s="185"/>
      <c r="T38" s="185"/>
      <c r="U38" s="185"/>
      <c r="V38" s="185"/>
      <c r="W38" s="17"/>
      <c r="X38" s="17"/>
      <c r="Y38" s="17"/>
      <c r="Z38" s="17"/>
      <c r="AA38" s="17"/>
      <c r="AB38" s="17"/>
      <c r="AC38" s="17"/>
      <c r="AD38" s="17"/>
      <c r="AE38" s="17"/>
      <c r="AF38" s="17"/>
      <c r="AG38" s="17"/>
      <c r="AH38" s="17"/>
      <c r="AI38" s="17"/>
      <c r="AJ38" s="17"/>
      <c r="AK38" s="17"/>
    </row>
    <row r="39" spans="1:37" hidden="1" x14ac:dyDescent="0.25">
      <c r="A39" s="17"/>
      <c r="B39" s="17"/>
      <c r="C39" s="17"/>
      <c r="D39" s="17"/>
      <c r="E39" s="17"/>
      <c r="F39" s="17"/>
      <c r="G39" s="17"/>
      <c r="H39" s="17"/>
      <c r="I39" s="17"/>
      <c r="J39" s="17"/>
      <c r="K39" s="17"/>
      <c r="L39" s="17"/>
      <c r="M39" s="17"/>
      <c r="N39" s="17"/>
      <c r="O39" s="17"/>
      <c r="P39" s="17"/>
      <c r="Q39" s="17"/>
      <c r="R39" s="17"/>
      <c r="S39" s="17"/>
      <c r="T39" s="17"/>
      <c r="U39" s="17"/>
      <c r="V39" s="17"/>
      <c r="W39" s="17"/>
      <c r="AF39" s="17"/>
      <c r="AG39" s="17"/>
      <c r="AH39" s="17"/>
      <c r="AI39" s="17"/>
      <c r="AJ39" s="17"/>
      <c r="AK39" s="17"/>
    </row>
    <row r="40" spans="1:37" hidden="1" x14ac:dyDescent="0.25">
      <c r="A40" s="17"/>
      <c r="B40" s="17"/>
      <c r="C40" s="17"/>
      <c r="D40" s="17" t="s">
        <v>45</v>
      </c>
      <c r="E40" s="17"/>
      <c r="F40" s="17"/>
      <c r="G40" s="17"/>
      <c r="H40" s="17"/>
      <c r="I40" s="17"/>
      <c r="J40" s="17"/>
      <c r="K40" s="17"/>
      <c r="L40" s="17"/>
      <c r="M40" s="17"/>
      <c r="N40" s="17"/>
      <c r="O40" s="17" t="s">
        <v>40</v>
      </c>
      <c r="P40" s="185">
        <v>0</v>
      </c>
      <c r="Q40" s="185"/>
      <c r="R40" s="185"/>
      <c r="S40" s="185"/>
      <c r="T40" s="185"/>
      <c r="U40" s="185"/>
      <c r="V40" s="185"/>
      <c r="W40" s="17"/>
      <c r="AI40" s="17"/>
      <c r="AJ40" s="17"/>
      <c r="AK40" s="17"/>
    </row>
    <row r="41" spans="1:37" hidden="1" x14ac:dyDescent="0.25">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row>
    <row r="42" spans="1:37" x14ac:dyDescent="0.2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row>
    <row r="43" spans="1:37" x14ac:dyDescent="0.2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row>
    <row r="44" spans="1:37" x14ac:dyDescent="0.25">
      <c r="A44" s="17"/>
      <c r="B44" s="17"/>
      <c r="C44" s="17"/>
      <c r="D44" s="17"/>
      <c r="E44" s="17"/>
      <c r="F44" s="17"/>
      <c r="G44" s="17"/>
      <c r="H44" s="17"/>
      <c r="I44" s="17"/>
      <c r="J44" s="17"/>
      <c r="K44" s="17"/>
      <c r="L44" s="17"/>
      <c r="M44" s="17"/>
      <c r="AI44" s="17"/>
      <c r="AJ44" s="17"/>
      <c r="AK44" s="17"/>
    </row>
    <row r="45" spans="1:37" x14ac:dyDescent="0.25">
      <c r="A45" s="17" t="s">
        <v>46</v>
      </c>
      <c r="B45" s="17"/>
      <c r="C45" s="17"/>
      <c r="D45" s="17"/>
      <c r="E45" s="17"/>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7"/>
      <c r="AJ45" s="17"/>
      <c r="AK45" s="17"/>
    </row>
    <row r="46" spans="1:37" x14ac:dyDescent="0.25">
      <c r="A46" s="17"/>
      <c r="B46" s="17"/>
      <c r="C46" s="17"/>
      <c r="D46" s="17"/>
      <c r="M46" s="189" t="s">
        <v>47</v>
      </c>
      <c r="N46" s="189"/>
      <c r="O46" s="189"/>
      <c r="P46" s="189"/>
      <c r="Q46" s="189"/>
      <c r="R46" s="189"/>
      <c r="S46" s="189"/>
      <c r="T46" s="189"/>
      <c r="U46" s="189"/>
      <c r="V46" s="189"/>
      <c r="W46" s="189"/>
      <c r="X46" s="189"/>
      <c r="Y46" s="189"/>
      <c r="Z46" s="189"/>
      <c r="AA46" s="189"/>
      <c r="AB46" s="189"/>
      <c r="AC46" s="189"/>
      <c r="AD46" s="189"/>
      <c r="AE46" s="189"/>
      <c r="AF46" s="189"/>
      <c r="AG46" s="189"/>
      <c r="AH46" s="189"/>
      <c r="AI46" s="17"/>
      <c r="AJ46" s="17"/>
      <c r="AK46" s="17"/>
    </row>
    <row r="47" spans="1:37" x14ac:dyDescent="0.25">
      <c r="A47" s="17"/>
      <c r="B47" s="17"/>
      <c r="C47" s="17"/>
      <c r="D47" s="17"/>
      <c r="I47" s="20"/>
      <c r="J47" s="20"/>
      <c r="K47" s="20"/>
      <c r="L47" s="20"/>
      <c r="M47" s="20"/>
      <c r="N47" s="20"/>
      <c r="O47" s="20"/>
      <c r="P47" s="20"/>
      <c r="Q47" s="20"/>
      <c r="R47" s="20"/>
      <c r="S47" s="20"/>
      <c r="T47" s="20"/>
      <c r="U47" s="20"/>
      <c r="V47" s="20"/>
      <c r="W47" s="20"/>
      <c r="X47" s="20"/>
      <c r="Y47" s="17"/>
      <c r="Z47" s="17"/>
      <c r="AA47" s="17"/>
      <c r="AB47" s="17"/>
      <c r="AC47" s="17"/>
      <c r="AD47" s="17"/>
      <c r="AE47" s="17"/>
      <c r="AF47" s="17"/>
      <c r="AG47" s="17"/>
      <c r="AH47" s="17"/>
      <c r="AI47" s="17"/>
      <c r="AJ47" s="17"/>
      <c r="AK47" s="17"/>
    </row>
    <row r="48" spans="1:37" x14ac:dyDescent="0.25">
      <c r="A48" s="17"/>
      <c r="B48" s="17"/>
      <c r="C48" s="17"/>
      <c r="D48" s="17"/>
      <c r="I48" s="20"/>
      <c r="J48" s="20"/>
      <c r="K48" s="20"/>
      <c r="L48" s="20"/>
      <c r="M48" s="20"/>
      <c r="N48" s="20"/>
      <c r="O48" s="20"/>
      <c r="P48" s="20"/>
      <c r="Q48" s="20"/>
      <c r="R48" s="20"/>
      <c r="S48" s="20"/>
      <c r="T48" s="20"/>
      <c r="U48" s="20"/>
      <c r="V48" s="20"/>
      <c r="W48" s="20"/>
      <c r="X48" s="20"/>
      <c r="Y48" s="17"/>
      <c r="Z48" s="17"/>
      <c r="AA48" s="17"/>
      <c r="AB48" s="17"/>
      <c r="AC48" s="17"/>
      <c r="AD48" s="17"/>
      <c r="AE48" s="17"/>
      <c r="AF48" s="17"/>
      <c r="AG48" s="17"/>
      <c r="AH48" s="17"/>
      <c r="AI48" s="17"/>
      <c r="AJ48" s="17"/>
      <c r="AK48" s="17"/>
    </row>
    <row r="49" spans="1:37" x14ac:dyDescent="0.25">
      <c r="A49" s="17"/>
      <c r="B49" s="17"/>
      <c r="C49" s="17"/>
      <c r="D49" s="17"/>
      <c r="I49" s="20"/>
      <c r="J49" s="20"/>
      <c r="K49" s="20"/>
      <c r="L49" s="20"/>
      <c r="M49" s="20"/>
      <c r="N49" s="20"/>
      <c r="O49" s="20"/>
      <c r="P49" s="20"/>
      <c r="Q49" s="20"/>
      <c r="R49" s="20"/>
      <c r="S49" s="20"/>
      <c r="T49" s="20"/>
      <c r="U49" s="20"/>
      <c r="V49" s="20"/>
      <c r="W49" s="20"/>
      <c r="X49" s="20"/>
      <c r="Y49" s="17"/>
      <c r="Z49" s="17"/>
      <c r="AA49" s="17"/>
      <c r="AB49" s="17"/>
      <c r="AC49" s="17"/>
      <c r="AD49" s="17"/>
      <c r="AE49" s="17"/>
      <c r="AF49" s="17"/>
      <c r="AG49" s="17"/>
      <c r="AH49" s="17"/>
      <c r="AI49" s="17"/>
      <c r="AJ49" s="17"/>
      <c r="AK49" s="17"/>
    </row>
    <row r="50" spans="1:37" x14ac:dyDescent="0.25">
      <c r="A50" s="17"/>
      <c r="B50" s="17"/>
      <c r="C50" s="17"/>
      <c r="D50" s="17"/>
      <c r="I50" s="20"/>
      <c r="J50" s="20"/>
      <c r="K50" s="20"/>
      <c r="L50" s="20"/>
      <c r="M50" s="20"/>
      <c r="N50" s="20"/>
      <c r="O50" s="20"/>
      <c r="P50" s="20"/>
      <c r="Q50" s="20"/>
      <c r="R50" s="20"/>
      <c r="S50" s="20"/>
      <c r="T50" s="20"/>
      <c r="U50" s="20"/>
      <c r="V50" s="20"/>
      <c r="W50" s="20"/>
      <c r="X50" s="20"/>
      <c r="Y50" s="17"/>
      <c r="Z50" s="17"/>
      <c r="AA50" s="17"/>
      <c r="AB50" s="17"/>
      <c r="AC50" s="17"/>
      <c r="AD50" s="17"/>
      <c r="AE50" s="17"/>
      <c r="AF50" s="17"/>
      <c r="AG50" s="17"/>
      <c r="AH50" s="17"/>
      <c r="AI50" s="17"/>
      <c r="AJ50" s="17"/>
      <c r="AK50" s="17"/>
    </row>
    <row r="51" spans="1:37" x14ac:dyDescent="0.25">
      <c r="A51" s="17" t="s">
        <v>48</v>
      </c>
      <c r="B51" s="17"/>
      <c r="C51" s="17"/>
      <c r="D51" s="17"/>
      <c r="E51" s="17"/>
      <c r="F51" s="17"/>
      <c r="G51" s="17"/>
      <c r="H51" s="17"/>
      <c r="I51" s="17"/>
      <c r="J51" s="17"/>
      <c r="K51" s="17"/>
      <c r="L51" s="17"/>
      <c r="M51" s="17"/>
      <c r="N51" s="17"/>
      <c r="O51" s="17"/>
      <c r="P51" s="17"/>
      <c r="Q51" s="17"/>
      <c r="R51" s="17"/>
      <c r="U51" s="187"/>
      <c r="V51" s="187"/>
      <c r="W51" s="187"/>
      <c r="X51" s="187"/>
      <c r="Y51" s="187"/>
      <c r="Z51" s="187"/>
      <c r="AA51" s="187"/>
      <c r="AB51" s="187"/>
      <c r="AC51" s="187"/>
      <c r="AD51" s="187"/>
      <c r="AE51" s="187"/>
      <c r="AF51" s="187"/>
      <c r="AG51" s="187"/>
      <c r="AH51" s="187"/>
      <c r="AJ51" s="17"/>
      <c r="AK51" s="17"/>
    </row>
    <row r="52" spans="1:37" x14ac:dyDescent="0.25">
      <c r="A52" s="17"/>
      <c r="B52" s="17"/>
      <c r="C52" s="17"/>
      <c r="D52" s="17"/>
      <c r="E52" s="17"/>
      <c r="F52" s="17"/>
      <c r="G52" s="17"/>
      <c r="H52" s="17"/>
      <c r="I52" s="17"/>
      <c r="J52" s="17"/>
      <c r="K52" s="17"/>
      <c r="L52" s="17"/>
      <c r="M52" s="17"/>
      <c r="N52" s="17"/>
      <c r="O52" s="17"/>
      <c r="P52" s="17"/>
      <c r="Q52" s="17"/>
      <c r="R52" s="17"/>
      <c r="S52" s="17"/>
      <c r="T52" s="17"/>
      <c r="U52" s="191" t="s">
        <v>49</v>
      </c>
      <c r="V52" s="191"/>
      <c r="W52" s="191"/>
      <c r="X52" s="191"/>
      <c r="Y52" s="191"/>
      <c r="Z52" s="191"/>
      <c r="AA52" s="191"/>
      <c r="AB52" s="191"/>
      <c r="AC52" s="191"/>
      <c r="AD52" s="191"/>
      <c r="AE52" s="191"/>
      <c r="AF52" s="191"/>
      <c r="AG52" s="191"/>
      <c r="AH52" s="191"/>
      <c r="AI52" s="17"/>
      <c r="AJ52" s="17"/>
      <c r="AK52" s="17"/>
    </row>
    <row r="53" spans="1:37" x14ac:dyDescent="0.25">
      <c r="A53" s="17"/>
      <c r="B53" s="17"/>
      <c r="C53" s="17"/>
      <c r="D53" s="17"/>
      <c r="E53" s="17"/>
      <c r="F53" s="17"/>
      <c r="G53" s="17"/>
      <c r="H53" s="17"/>
      <c r="I53" s="17"/>
      <c r="J53" s="17"/>
      <c r="K53" s="17"/>
      <c r="L53" s="17"/>
      <c r="M53" s="17"/>
      <c r="N53" s="17"/>
      <c r="O53" s="17"/>
      <c r="P53" s="17"/>
      <c r="Q53" s="17"/>
      <c r="R53" s="17"/>
      <c r="S53" s="17"/>
      <c r="T53" s="17"/>
      <c r="U53" s="20"/>
      <c r="V53" s="20"/>
      <c r="W53" s="20"/>
      <c r="X53" s="20"/>
      <c r="Y53" s="20"/>
      <c r="Z53" s="20"/>
      <c r="AA53" s="20"/>
      <c r="AB53" s="20"/>
      <c r="AC53" s="20"/>
      <c r="AD53" s="20"/>
      <c r="AE53" s="20"/>
      <c r="AF53" s="20"/>
      <c r="AG53" s="20"/>
      <c r="AH53" s="20"/>
      <c r="AI53" s="17"/>
      <c r="AJ53" s="17"/>
      <c r="AK53" s="17"/>
    </row>
    <row r="54" spans="1:37" x14ac:dyDescent="0.25">
      <c r="A54" s="17"/>
      <c r="B54" s="17"/>
      <c r="C54" s="17"/>
      <c r="D54" s="17"/>
      <c r="E54" s="17"/>
      <c r="F54" s="17"/>
      <c r="G54" s="17"/>
      <c r="H54" s="17"/>
      <c r="I54" s="17"/>
      <c r="J54" s="17"/>
      <c r="K54" s="17"/>
      <c r="L54" s="17"/>
      <c r="M54" s="17"/>
      <c r="N54" s="17"/>
      <c r="O54" s="17"/>
      <c r="P54" s="17"/>
      <c r="Q54" s="17"/>
      <c r="R54" s="17"/>
      <c r="S54" s="17"/>
      <c r="T54" s="17"/>
      <c r="U54" s="17"/>
      <c r="V54" s="17"/>
      <c r="W54" s="20"/>
      <c r="X54" s="20"/>
      <c r="Y54" s="20"/>
      <c r="Z54" s="20"/>
      <c r="AA54" s="20"/>
      <c r="AB54" s="20"/>
      <c r="AC54" s="20"/>
      <c r="AD54" s="20"/>
      <c r="AE54" s="20"/>
      <c r="AF54" s="20"/>
      <c r="AG54" s="20"/>
      <c r="AH54" s="20"/>
      <c r="AI54" s="17"/>
      <c r="AJ54" s="17"/>
      <c r="AK54" s="17"/>
    </row>
    <row r="55" spans="1:37" ht="13.8" thickBot="1" x14ac:dyDescent="0.3">
      <c r="A55" s="22"/>
      <c r="B55" s="22"/>
      <c r="C55" s="22"/>
      <c r="D55" s="22"/>
      <c r="E55" s="22"/>
      <c r="F55" s="22"/>
      <c r="G55" s="22"/>
      <c r="H55" s="22"/>
      <c r="I55" s="22"/>
      <c r="J55" s="22"/>
      <c r="K55" s="22"/>
      <c r="L55" s="22"/>
      <c r="M55" s="22"/>
      <c r="N55" s="22"/>
      <c r="O55" s="22"/>
      <c r="P55" s="22"/>
      <c r="Q55" s="22"/>
      <c r="R55" s="22"/>
      <c r="S55" s="22"/>
      <c r="T55" s="22"/>
      <c r="U55" s="22"/>
      <c r="V55" s="22"/>
      <c r="W55" s="23"/>
      <c r="X55" s="23"/>
      <c r="Y55" s="23"/>
      <c r="Z55" s="23"/>
      <c r="AA55" s="23"/>
      <c r="AB55" s="23"/>
      <c r="AC55" s="23"/>
      <c r="AD55" s="23"/>
      <c r="AE55" s="23"/>
      <c r="AF55" s="23"/>
      <c r="AG55" s="23"/>
      <c r="AH55" s="23"/>
      <c r="AI55" s="22"/>
      <c r="AJ55" s="17"/>
      <c r="AK55" s="17"/>
    </row>
    <row r="56" spans="1:37" x14ac:dyDescent="0.25">
      <c r="A56" s="17"/>
      <c r="B56" s="17"/>
      <c r="C56" s="17"/>
      <c r="D56" s="17"/>
      <c r="E56" s="17"/>
      <c r="F56" s="17"/>
      <c r="G56" s="17"/>
      <c r="H56" s="17"/>
      <c r="I56" s="17"/>
      <c r="J56" s="17"/>
      <c r="K56" s="17"/>
      <c r="L56" s="17"/>
      <c r="M56" s="17"/>
      <c r="N56" s="17"/>
      <c r="O56" s="17"/>
      <c r="P56" s="17"/>
      <c r="Q56" s="17"/>
      <c r="R56" s="17"/>
      <c r="S56" s="17"/>
      <c r="T56" s="17"/>
      <c r="U56" s="17"/>
      <c r="V56" s="17"/>
      <c r="W56" s="20"/>
      <c r="X56" s="20"/>
      <c r="Y56" s="20"/>
      <c r="Z56" s="20"/>
      <c r="AA56" s="20"/>
      <c r="AB56" s="20"/>
      <c r="AC56" s="20"/>
      <c r="AD56" s="20"/>
      <c r="AE56" s="20"/>
      <c r="AF56" s="20"/>
      <c r="AG56" s="20"/>
      <c r="AH56" s="20"/>
      <c r="AI56" s="17"/>
      <c r="AJ56" s="17"/>
      <c r="AK56" s="17"/>
    </row>
    <row r="57" spans="1:37" x14ac:dyDescent="0.25">
      <c r="A57" s="17" t="str">
        <f>"Der Bestand in Höhe von "&amp;Y36&amp;" Euro wurde am                                       "</f>
        <v xml:space="preserve">Der Bestand in Höhe von 0 Euro wurde am                                       </v>
      </c>
      <c r="B57" s="17"/>
      <c r="C57" s="17"/>
      <c r="D57" s="17"/>
      <c r="E57" s="17"/>
      <c r="F57" s="17"/>
      <c r="G57" s="17"/>
      <c r="H57" s="17"/>
      <c r="I57" s="17"/>
      <c r="J57" s="17"/>
      <c r="K57" s="17"/>
      <c r="L57" s="17"/>
      <c r="M57" s="17"/>
      <c r="N57" s="17"/>
      <c r="O57" s="17"/>
      <c r="P57" s="17"/>
      <c r="Q57" s="17"/>
      <c r="R57" s="182"/>
      <c r="S57" s="182"/>
      <c r="T57" s="182"/>
      <c r="U57" s="182"/>
      <c r="V57" s="182"/>
      <c r="W57" s="182"/>
      <c r="X57" s="182"/>
      <c r="Y57" s="182"/>
      <c r="AF57" s="17"/>
      <c r="AG57" s="17"/>
      <c r="AH57" s="17"/>
      <c r="AI57" s="17"/>
      <c r="AJ57" s="17"/>
      <c r="AK57" s="17"/>
    </row>
    <row r="58" spans="1:37" x14ac:dyDescent="0.25">
      <c r="A58" s="17"/>
      <c r="B58" s="17"/>
      <c r="C58" s="17"/>
      <c r="D58" s="17"/>
      <c r="E58" s="17"/>
      <c r="F58" s="17"/>
      <c r="G58" s="17"/>
      <c r="H58" s="17"/>
      <c r="I58" s="17"/>
      <c r="J58" s="17"/>
      <c r="K58" s="17"/>
      <c r="L58" s="17"/>
      <c r="M58" s="17"/>
      <c r="N58" s="17"/>
      <c r="O58" s="17"/>
      <c r="P58" s="17"/>
      <c r="Q58" s="17"/>
      <c r="R58" s="17"/>
      <c r="S58" s="17"/>
      <c r="AF58" s="17"/>
      <c r="AG58" s="17"/>
      <c r="AH58" s="17"/>
      <c r="AI58" s="17"/>
      <c r="AJ58" s="17"/>
      <c r="AK58" s="17"/>
    </row>
    <row r="59" spans="1:37" x14ac:dyDescent="0.2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row>
    <row r="60" spans="1:37" x14ac:dyDescent="0.25">
      <c r="A60" s="17" t="s">
        <v>50</v>
      </c>
      <c r="B60" s="17"/>
      <c r="C60" s="192"/>
      <c r="D60" s="192"/>
      <c r="E60" s="192"/>
      <c r="F60" s="192"/>
      <c r="G60" s="192"/>
      <c r="H60" s="192"/>
      <c r="I60" s="192"/>
      <c r="J60" s="192"/>
      <c r="K60" s="192"/>
      <c r="L60" s="192"/>
      <c r="M60" s="192"/>
      <c r="N60" s="192"/>
      <c r="O60" s="192"/>
      <c r="P60" s="17" t="s">
        <v>51</v>
      </c>
      <c r="Q60" s="192"/>
      <c r="R60" s="192"/>
      <c r="S60" s="192"/>
      <c r="T60" s="192"/>
      <c r="U60" s="192"/>
      <c r="V60" s="192"/>
      <c r="W60" s="192"/>
      <c r="X60" s="192"/>
      <c r="Y60" s="192"/>
      <c r="Z60" s="192"/>
      <c r="AA60" s="192"/>
      <c r="AB60" s="192"/>
      <c r="AC60" s="192"/>
      <c r="AD60" s="192"/>
      <c r="AE60" s="17" t="s">
        <v>52</v>
      </c>
      <c r="AF60" s="17"/>
      <c r="AG60" s="17"/>
      <c r="AH60" s="17"/>
      <c r="AI60" s="17"/>
      <c r="AJ60" s="17"/>
      <c r="AK60" s="17"/>
    </row>
    <row r="61" spans="1:37" x14ac:dyDescent="0.2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row>
    <row r="62" spans="1:37" x14ac:dyDescent="0.2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row>
    <row r="63" spans="1:37" x14ac:dyDescent="0.2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row>
    <row r="64" spans="1:37" x14ac:dyDescent="0.25">
      <c r="A64" s="192"/>
      <c r="B64" s="192"/>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17"/>
      <c r="AK64" s="17"/>
    </row>
    <row r="65" spans="1:37" x14ac:dyDescent="0.25">
      <c r="A65" s="193" t="s">
        <v>53</v>
      </c>
      <c r="B65" s="193"/>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7"/>
      <c r="AK65" s="17"/>
    </row>
  </sheetData>
  <sheetProtection algorithmName="SHA-512" hashValue="QdL4cmO1BCNx2UIICFNsCr+2cuxFMHcAtptQxm9CEI4wjL4YGkI7h0VHtoBsQ/9XMkIxfHzofx3BdUyuV9UecA==" saltValue="JBE9B+oKuFEgZe3nrOXKiw==" spinCount="100000" sheet="1" objects="1" scenarios="1" selectLockedCells="1"/>
  <mergeCells count="66">
    <mergeCell ref="U52:AH52"/>
    <mergeCell ref="C60:O60"/>
    <mergeCell ref="Q60:AD60"/>
    <mergeCell ref="A64:AI64"/>
    <mergeCell ref="A65:AI65"/>
    <mergeCell ref="R57:Y57"/>
    <mergeCell ref="U51:AH51"/>
    <mergeCell ref="A34:C34"/>
    <mergeCell ref="H34:J34"/>
    <mergeCell ref="P34:V34"/>
    <mergeCell ref="P35:V35"/>
    <mergeCell ref="P36:V36"/>
    <mergeCell ref="Y36:AF36"/>
    <mergeCell ref="Y37:AF37"/>
    <mergeCell ref="P38:V38"/>
    <mergeCell ref="P40:V40"/>
    <mergeCell ref="M45:AH45"/>
    <mergeCell ref="M46:AH46"/>
    <mergeCell ref="A32:C32"/>
    <mergeCell ref="H32:J32"/>
    <mergeCell ref="P32:V32"/>
    <mergeCell ref="A33:C33"/>
    <mergeCell ref="H33:J33"/>
    <mergeCell ref="P33:V33"/>
    <mergeCell ref="A30:C30"/>
    <mergeCell ref="H30:J30"/>
    <mergeCell ref="P30:V30"/>
    <mergeCell ref="A31:C31"/>
    <mergeCell ref="H31:J31"/>
    <mergeCell ref="P31:V31"/>
    <mergeCell ref="A28:C28"/>
    <mergeCell ref="H28:J28"/>
    <mergeCell ref="P28:V28"/>
    <mergeCell ref="A29:C29"/>
    <mergeCell ref="H29:J29"/>
    <mergeCell ref="P29:V29"/>
    <mergeCell ref="A24:C24"/>
    <mergeCell ref="H24:J24"/>
    <mergeCell ref="P24:V24"/>
    <mergeCell ref="A27:C27"/>
    <mergeCell ref="H27:J27"/>
    <mergeCell ref="P27:V27"/>
    <mergeCell ref="A22:C22"/>
    <mergeCell ref="H22:J22"/>
    <mergeCell ref="P22:V22"/>
    <mergeCell ref="A23:C23"/>
    <mergeCell ref="H23:J23"/>
    <mergeCell ref="P23:V23"/>
    <mergeCell ref="A20:C20"/>
    <mergeCell ref="H20:J20"/>
    <mergeCell ref="P20:V20"/>
    <mergeCell ref="A21:C21"/>
    <mergeCell ref="H21:J21"/>
    <mergeCell ref="P21:V21"/>
    <mergeCell ref="A18:C18"/>
    <mergeCell ref="H18:J18"/>
    <mergeCell ref="P18:V18"/>
    <mergeCell ref="A19:C19"/>
    <mergeCell ref="H19:J19"/>
    <mergeCell ref="P19:V19"/>
    <mergeCell ref="P11:V11"/>
    <mergeCell ref="Y11:AF11"/>
    <mergeCell ref="S1:AH1"/>
    <mergeCell ref="S3:AH3"/>
    <mergeCell ref="P7:V7"/>
    <mergeCell ref="P9:V9"/>
  </mergeCells>
  <pageMargins left="0.59055118110236227" right="0.23622047244094491" top="0.39370078740157483" bottom="0.39370078740157483" header="0.31496062992125984" footer="0.31496062992125984"/>
  <pageSetup paperSize="9" orientation="portrait" horizontalDpi="300" verticalDpi="300" r:id="rId1"/>
  <headerFooter alignWithMargins="0">
    <oddFooter>&amp;RKG-V-2022-02-KAP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20BFA-1327-40FC-A7C8-601BCF1FC6D4}">
  <dimension ref="A1:D64"/>
  <sheetViews>
    <sheetView topLeftCell="A43" workbookViewId="0">
      <selection activeCell="C62" sqref="C62"/>
    </sheetView>
  </sheetViews>
  <sheetFormatPr baseColWidth="10" defaultRowHeight="15" x14ac:dyDescent="0.25"/>
  <cols>
    <col min="1" max="1" width="4.08984375" style="98" bestFit="1" customWidth="1"/>
    <col min="2" max="2" width="24.90625" style="103" bestFit="1" customWidth="1"/>
    <col min="3" max="3" width="32" bestFit="1" customWidth="1"/>
    <col min="4" max="4" width="19.81640625" customWidth="1"/>
  </cols>
  <sheetData>
    <row r="1" spans="1:4" ht="18.600000000000001" thickBot="1" x14ac:dyDescent="0.4">
      <c r="A1" s="94" t="s">
        <v>60</v>
      </c>
      <c r="B1" s="99" t="s">
        <v>118</v>
      </c>
      <c r="C1" t="s">
        <v>119</v>
      </c>
      <c r="D1" t="s">
        <v>120</v>
      </c>
    </row>
    <row r="2" spans="1:4" ht="18" x14ac:dyDescent="0.35">
      <c r="A2" s="105"/>
      <c r="B2" s="106"/>
    </row>
    <row r="3" spans="1:4" ht="15.6" x14ac:dyDescent="0.3">
      <c r="A3" s="93">
        <v>1</v>
      </c>
      <c r="B3" s="100" t="s">
        <v>61</v>
      </c>
      <c r="C3" t="str">
        <f>"000"&amp;A3&amp;"00"&amp;" - KG "&amp;B3</f>
        <v>000100 - KG Amrum</v>
      </c>
      <c r="D3" s="104" t="s">
        <v>121</v>
      </c>
    </row>
    <row r="4" spans="1:4" ht="15.6" x14ac:dyDescent="0.3">
      <c r="A4" s="92">
        <v>2</v>
      </c>
      <c r="B4" s="101" t="s">
        <v>62</v>
      </c>
      <c r="C4" t="str">
        <f t="shared" ref="C4:C7" si="0">"000"&amp;A4&amp;"00"&amp;" - KG "&amp;B4</f>
        <v>000200 - KG Aventoft</v>
      </c>
      <c r="D4" s="104" t="s">
        <v>123</v>
      </c>
    </row>
    <row r="5" spans="1:4" ht="15.6" x14ac:dyDescent="0.3">
      <c r="A5" s="91">
        <v>3</v>
      </c>
      <c r="B5" s="102" t="s">
        <v>63</v>
      </c>
      <c r="C5" t="str">
        <f t="shared" si="0"/>
        <v>000300 - KG Bargum</v>
      </c>
      <c r="D5" s="104"/>
    </row>
    <row r="6" spans="1:4" ht="15.6" x14ac:dyDescent="0.3">
      <c r="A6" s="91">
        <v>4</v>
      </c>
      <c r="B6" s="102" t="s">
        <v>64</v>
      </c>
      <c r="C6" t="str">
        <f t="shared" si="0"/>
        <v>000400 - KG Bordelum</v>
      </c>
      <c r="D6" s="104" t="s">
        <v>125</v>
      </c>
    </row>
    <row r="7" spans="1:4" ht="15.6" x14ac:dyDescent="0.3">
      <c r="A7" s="91">
        <v>5</v>
      </c>
      <c r="B7" s="102" t="s">
        <v>117</v>
      </c>
      <c r="C7" t="str">
        <f t="shared" si="0"/>
        <v>000500 - KG Braderup-Klixbüll</v>
      </c>
      <c r="D7" s="104" t="s">
        <v>124</v>
      </c>
    </row>
    <row r="8" spans="1:4" ht="15" customHeight="1" x14ac:dyDescent="0.3">
      <c r="A8" s="92">
        <v>6</v>
      </c>
      <c r="B8" s="101" t="s">
        <v>65</v>
      </c>
      <c r="C8" t="str">
        <f>"000"&amp;A8&amp;"00"&amp;" - KG "&amp;B8</f>
        <v>000600 - KG Bredstedt</v>
      </c>
      <c r="D8" s="104" t="s">
        <v>126</v>
      </c>
    </row>
    <row r="9" spans="1:4" ht="15.6" x14ac:dyDescent="0.3">
      <c r="A9" s="91">
        <v>7</v>
      </c>
      <c r="B9" s="102" t="s">
        <v>66</v>
      </c>
      <c r="C9" t="str">
        <f>"000"&amp;A9&amp;"00"&amp;" - KG "&amp;B9</f>
        <v>000700 - KG Breklum</v>
      </c>
      <c r="D9" s="104"/>
    </row>
    <row r="10" spans="1:4" ht="15" customHeight="1" x14ac:dyDescent="0.3">
      <c r="A10" s="92">
        <v>8</v>
      </c>
      <c r="B10" s="101" t="s">
        <v>67</v>
      </c>
      <c r="C10" t="str">
        <f>"000"&amp;A10&amp;"00"&amp;" - KG "&amp;B10</f>
        <v>000800 - KG Dagebüll</v>
      </c>
      <c r="D10" s="104" t="s">
        <v>127</v>
      </c>
    </row>
    <row r="11" spans="1:4" ht="15.6" x14ac:dyDescent="0.3">
      <c r="A11" s="91">
        <v>9</v>
      </c>
      <c r="B11" s="102" t="s">
        <v>68</v>
      </c>
      <c r="C11" t="str">
        <f>"000"&amp;A11&amp;"00"&amp;" - KG "&amp;B11</f>
        <v>000900 - KG Drelsdorf</v>
      </c>
      <c r="D11" s="104" t="s">
        <v>128</v>
      </c>
    </row>
    <row r="12" spans="1:4" ht="15.6" x14ac:dyDescent="0.3">
      <c r="A12" s="91">
        <v>10</v>
      </c>
      <c r="B12" s="102" t="s">
        <v>69</v>
      </c>
      <c r="C12" t="str">
        <f>"00"&amp;A12&amp;"00"&amp;" - KG "&amp;B12</f>
        <v>001000 - KG Emmelsbüll-Neugalmsbüll</v>
      </c>
    </row>
    <row r="13" spans="1:4" ht="15.6" x14ac:dyDescent="0.3">
      <c r="A13" s="92">
        <v>11</v>
      </c>
      <c r="B13" s="101" t="s">
        <v>70</v>
      </c>
      <c r="C13" t="str">
        <f t="shared" ref="C13:C60" si="1">"00"&amp;A13&amp;"00"&amp;" - KG "&amp;B13</f>
        <v>001100 - KG Enge</v>
      </c>
    </row>
    <row r="14" spans="1:4" ht="15" customHeight="1" x14ac:dyDescent="0.3">
      <c r="A14" s="92">
        <v>12</v>
      </c>
      <c r="B14" s="101" t="s">
        <v>71</v>
      </c>
      <c r="C14" t="str">
        <f t="shared" si="1"/>
        <v>001200 - KG Fahretoft</v>
      </c>
    </row>
    <row r="15" spans="1:4" ht="15" customHeight="1" x14ac:dyDescent="0.3">
      <c r="A15" s="92">
        <v>13</v>
      </c>
      <c r="B15" s="101" t="s">
        <v>72</v>
      </c>
      <c r="C15" t="str">
        <f t="shared" si="1"/>
        <v>001300 - KG Föhr-St. Johannis</v>
      </c>
    </row>
    <row r="16" spans="1:4" ht="15.6" x14ac:dyDescent="0.3">
      <c r="A16" s="91">
        <v>14</v>
      </c>
      <c r="B16" s="102" t="s">
        <v>73</v>
      </c>
      <c r="C16" t="str">
        <f t="shared" si="1"/>
        <v>001400 - KG Föhr-St. Laurentii</v>
      </c>
    </row>
    <row r="17" spans="1:3" ht="15" customHeight="1" x14ac:dyDescent="0.3">
      <c r="A17" s="92">
        <v>15</v>
      </c>
      <c r="B17" s="101" t="s">
        <v>122</v>
      </c>
      <c r="C17" t="str">
        <f t="shared" si="1"/>
        <v>001500 - KG Föhr-St. Nicolai</v>
      </c>
    </row>
    <row r="18" spans="1:3" ht="15.6" x14ac:dyDescent="0.3">
      <c r="A18" s="91">
        <v>16</v>
      </c>
      <c r="B18" s="102" t="s">
        <v>74</v>
      </c>
      <c r="C18" t="str">
        <f t="shared" si="1"/>
        <v>001600 - KG Friedrichstadt</v>
      </c>
    </row>
    <row r="19" spans="1:3" ht="15.6" x14ac:dyDescent="0.3">
      <c r="A19" s="91">
        <v>18</v>
      </c>
      <c r="B19" s="102" t="s">
        <v>75</v>
      </c>
      <c r="C19" t="str">
        <f t="shared" si="1"/>
        <v>001800 - KG Gröde</v>
      </c>
    </row>
    <row r="20" spans="1:3" ht="15.6" x14ac:dyDescent="0.3">
      <c r="A20" s="91">
        <v>21</v>
      </c>
      <c r="B20" s="102" t="s">
        <v>76</v>
      </c>
      <c r="C20" t="str">
        <f t="shared" si="1"/>
        <v>002100 - KG Hooge</v>
      </c>
    </row>
    <row r="21" spans="1:3" ht="15.6" x14ac:dyDescent="0.3">
      <c r="A21" s="91">
        <v>22</v>
      </c>
      <c r="B21" s="102" t="s">
        <v>77</v>
      </c>
      <c r="C21" t="str">
        <f t="shared" si="1"/>
        <v>002200 - KG Horsbüll</v>
      </c>
    </row>
    <row r="22" spans="1:3" x14ac:dyDescent="0.25">
      <c r="A22" s="96">
        <v>23</v>
      </c>
      <c r="B22" s="95" t="s">
        <v>78</v>
      </c>
      <c r="C22" t="str">
        <f t="shared" si="1"/>
        <v xml:space="preserve">002300 - KG Husum </v>
      </c>
    </row>
    <row r="23" spans="1:3" ht="15.6" x14ac:dyDescent="0.3">
      <c r="A23" s="91">
        <v>25</v>
      </c>
      <c r="B23" s="102" t="s">
        <v>79</v>
      </c>
      <c r="C23" t="str">
        <f t="shared" si="1"/>
        <v>002500 - KG Husum-Rödemis</v>
      </c>
    </row>
    <row r="24" spans="1:3" ht="15.6" x14ac:dyDescent="0.3">
      <c r="A24" s="91">
        <v>28</v>
      </c>
      <c r="B24" s="102" t="s">
        <v>80</v>
      </c>
      <c r="C24" t="str">
        <f t="shared" si="1"/>
        <v>002800 - KG Joldelund</v>
      </c>
    </row>
    <row r="25" spans="1:3" ht="15.6" x14ac:dyDescent="0.3">
      <c r="A25" s="91">
        <v>29</v>
      </c>
      <c r="B25" s="102" t="s">
        <v>81</v>
      </c>
      <c r="C25" t="str">
        <f t="shared" si="1"/>
        <v>002900 - KG Karlum</v>
      </c>
    </row>
    <row r="26" spans="1:3" ht="15.6" x14ac:dyDescent="0.3">
      <c r="A26" s="92">
        <v>30</v>
      </c>
      <c r="B26" s="101" t="s">
        <v>82</v>
      </c>
      <c r="C26" t="str">
        <f t="shared" si="1"/>
        <v>003000 - KG Klanxbüll</v>
      </c>
    </row>
    <row r="27" spans="1:3" ht="15.6" x14ac:dyDescent="0.3">
      <c r="A27" s="91">
        <v>32</v>
      </c>
      <c r="B27" s="102" t="s">
        <v>83</v>
      </c>
      <c r="C27" t="str">
        <f t="shared" si="1"/>
        <v>003200 - KG Koldenbüttel</v>
      </c>
    </row>
    <row r="28" spans="1:3" ht="15.6" x14ac:dyDescent="0.3">
      <c r="A28" s="91">
        <v>33</v>
      </c>
      <c r="B28" s="102" t="s">
        <v>84</v>
      </c>
      <c r="C28" t="str">
        <f t="shared" si="1"/>
        <v>003300 - KG Ladelund</v>
      </c>
    </row>
    <row r="29" spans="1:3" ht="15.6" x14ac:dyDescent="0.3">
      <c r="A29" s="91">
        <v>34</v>
      </c>
      <c r="B29" s="102" t="s">
        <v>85</v>
      </c>
      <c r="C29" t="str">
        <f t="shared" si="1"/>
        <v>003400 - KG Langeneß</v>
      </c>
    </row>
    <row r="30" spans="1:3" ht="15.6" x14ac:dyDescent="0.3">
      <c r="A30" s="91">
        <v>35</v>
      </c>
      <c r="B30" s="102" t="s">
        <v>86</v>
      </c>
      <c r="C30" t="str">
        <f t="shared" si="1"/>
        <v>003500 - KG Langenhorn</v>
      </c>
    </row>
    <row r="31" spans="1:3" ht="15" customHeight="1" x14ac:dyDescent="0.3">
      <c r="A31" s="92">
        <v>36</v>
      </c>
      <c r="B31" s="101" t="s">
        <v>87</v>
      </c>
      <c r="C31" t="str">
        <f t="shared" si="1"/>
        <v>003600 - KG Leck</v>
      </c>
    </row>
    <row r="32" spans="1:3" ht="15" customHeight="1" x14ac:dyDescent="0.3">
      <c r="A32" s="92">
        <v>38</v>
      </c>
      <c r="B32" s="101" t="s">
        <v>88</v>
      </c>
      <c r="C32" t="str">
        <f t="shared" si="1"/>
        <v>003800 - KG Mildstedt</v>
      </c>
    </row>
    <row r="33" spans="1:3" ht="15.6" x14ac:dyDescent="0.3">
      <c r="A33" s="91">
        <v>40</v>
      </c>
      <c r="B33" s="102" t="s">
        <v>89</v>
      </c>
      <c r="C33" t="str">
        <f t="shared" si="1"/>
        <v>004000 - KG Neukirchen</v>
      </c>
    </row>
    <row r="34" spans="1:3" ht="15" customHeight="1" x14ac:dyDescent="0.3">
      <c r="A34" s="92">
        <v>41</v>
      </c>
      <c r="B34" s="101" t="s">
        <v>90</v>
      </c>
      <c r="C34" t="str">
        <f t="shared" si="1"/>
        <v>004100 - KG Niebüll</v>
      </c>
    </row>
    <row r="35" spans="1:3" ht="15.6" x14ac:dyDescent="0.3">
      <c r="A35" s="91">
        <v>42</v>
      </c>
      <c r="B35" s="102" t="s">
        <v>91</v>
      </c>
      <c r="C35" t="str">
        <f t="shared" si="1"/>
        <v>004200 - KG Ockholm</v>
      </c>
    </row>
    <row r="36" spans="1:3" ht="15.6" x14ac:dyDescent="0.3">
      <c r="A36" s="91">
        <v>43</v>
      </c>
      <c r="B36" s="102" t="s">
        <v>92</v>
      </c>
      <c r="C36" t="str">
        <f t="shared" si="1"/>
        <v>004300 - KG Nordstrand-Odenbüll</v>
      </c>
    </row>
    <row r="37" spans="1:3" ht="15.6" x14ac:dyDescent="0.3">
      <c r="A37" s="91">
        <v>44</v>
      </c>
      <c r="B37" s="102" t="s">
        <v>93</v>
      </c>
      <c r="C37" t="str">
        <f t="shared" si="1"/>
        <v>004400 - KG Oland</v>
      </c>
    </row>
    <row r="38" spans="1:3" ht="15.6" x14ac:dyDescent="0.3">
      <c r="A38" s="91">
        <v>45</v>
      </c>
      <c r="B38" s="102" t="s">
        <v>94</v>
      </c>
      <c r="C38" t="str">
        <f t="shared" si="1"/>
        <v>004500 - KG Oldenswort</v>
      </c>
    </row>
    <row r="39" spans="1:3" ht="15.6" x14ac:dyDescent="0.3">
      <c r="A39" s="91">
        <v>47</v>
      </c>
      <c r="B39" s="102" t="s">
        <v>95</v>
      </c>
      <c r="C39" t="str">
        <f t="shared" si="1"/>
        <v>004700 - KG Ostenfeld</v>
      </c>
    </row>
    <row r="40" spans="1:3" ht="15.6" x14ac:dyDescent="0.3">
      <c r="A40" s="91">
        <v>48</v>
      </c>
      <c r="B40" s="102" t="s">
        <v>96</v>
      </c>
      <c r="C40" t="str">
        <f t="shared" si="1"/>
        <v>004800 - KG Pellworm</v>
      </c>
    </row>
    <row r="41" spans="1:3" ht="15" customHeight="1" x14ac:dyDescent="0.3">
      <c r="A41" s="92">
        <v>49</v>
      </c>
      <c r="B41" s="101" t="s">
        <v>97</v>
      </c>
      <c r="C41" t="str">
        <f t="shared" si="1"/>
        <v>004900 - KG Risum-Lindholm</v>
      </c>
    </row>
    <row r="42" spans="1:3" ht="15.6" x14ac:dyDescent="0.3">
      <c r="A42" s="91">
        <v>50</v>
      </c>
      <c r="B42" s="102" t="s">
        <v>98</v>
      </c>
      <c r="C42" t="str">
        <f t="shared" si="1"/>
        <v>005000 - KG Rodenäs</v>
      </c>
    </row>
    <row r="43" spans="1:3" ht="15" customHeight="1" x14ac:dyDescent="0.3">
      <c r="A43" s="92">
        <v>51</v>
      </c>
      <c r="B43" s="101" t="s">
        <v>99</v>
      </c>
      <c r="C43" t="str">
        <f t="shared" si="1"/>
        <v>005100 - KG Schobüll</v>
      </c>
    </row>
    <row r="44" spans="1:3" ht="15.6" x14ac:dyDescent="0.3">
      <c r="A44" s="91">
        <v>52</v>
      </c>
      <c r="B44" s="102" t="s">
        <v>100</v>
      </c>
      <c r="C44" t="str">
        <f t="shared" si="1"/>
        <v>005200 - KG Schwabstedt</v>
      </c>
    </row>
    <row r="45" spans="1:3" ht="15.6" x14ac:dyDescent="0.3">
      <c r="A45" s="91">
        <v>53</v>
      </c>
      <c r="B45" s="102" t="s">
        <v>101</v>
      </c>
      <c r="C45" t="str">
        <f t="shared" si="1"/>
        <v>005300 - KG Schwesing</v>
      </c>
    </row>
    <row r="46" spans="1:3" ht="15.6" x14ac:dyDescent="0.3">
      <c r="A46" s="91">
        <v>54</v>
      </c>
      <c r="B46" s="102" t="s">
        <v>102</v>
      </c>
      <c r="C46" t="str">
        <f t="shared" si="1"/>
        <v>005400 - KG Simonsberg</v>
      </c>
    </row>
    <row r="47" spans="1:3" ht="15" customHeight="1" x14ac:dyDescent="0.3">
      <c r="A47" s="92">
        <v>55</v>
      </c>
      <c r="B47" s="101" t="s">
        <v>103</v>
      </c>
      <c r="C47" t="str">
        <f t="shared" si="1"/>
        <v>005500 - KG St. Peter-Ording u. Tating</v>
      </c>
    </row>
    <row r="48" spans="1:3" ht="15.6" x14ac:dyDescent="0.3">
      <c r="A48" s="92">
        <v>56</v>
      </c>
      <c r="B48" s="101" t="s">
        <v>104</v>
      </c>
      <c r="C48" t="str">
        <f t="shared" si="1"/>
        <v>005600 - KG Stedesand</v>
      </c>
    </row>
    <row r="49" spans="1:3" ht="15.6" x14ac:dyDescent="0.3">
      <c r="A49" s="91">
        <v>57</v>
      </c>
      <c r="B49" s="102" t="s">
        <v>105</v>
      </c>
      <c r="C49" t="str">
        <f t="shared" si="1"/>
        <v>005700 - KG Süderlügum-Humptrup</v>
      </c>
    </row>
    <row r="50" spans="1:3" ht="15.6" x14ac:dyDescent="0.3">
      <c r="A50" s="91">
        <v>58</v>
      </c>
      <c r="B50" s="102" t="s">
        <v>106</v>
      </c>
      <c r="C50" t="str">
        <f t="shared" si="1"/>
        <v>005800 - KG Sylt-Hörnum-Rantum</v>
      </c>
    </row>
    <row r="51" spans="1:3" ht="15" customHeight="1" x14ac:dyDescent="0.3">
      <c r="A51" s="92">
        <v>59</v>
      </c>
      <c r="B51" s="101" t="s">
        <v>107</v>
      </c>
      <c r="C51" t="str">
        <f t="shared" si="1"/>
        <v>005900 - KG Sylt-Keitum</v>
      </c>
    </row>
    <row r="52" spans="1:3" ht="15.6" x14ac:dyDescent="0.3">
      <c r="A52" s="91">
        <v>60</v>
      </c>
      <c r="B52" s="102" t="s">
        <v>108</v>
      </c>
      <c r="C52" t="str">
        <f t="shared" si="1"/>
        <v>006000 - KG Sylt-List</v>
      </c>
    </row>
    <row r="53" spans="1:3" ht="15.6" x14ac:dyDescent="0.3">
      <c r="A53" s="91">
        <v>61</v>
      </c>
      <c r="B53" s="102" t="s">
        <v>109</v>
      </c>
      <c r="C53" t="str">
        <f t="shared" si="1"/>
        <v>006100 - KG Sylt-Morsum</v>
      </c>
    </row>
    <row r="54" spans="1:3" ht="15.6" x14ac:dyDescent="0.3">
      <c r="A54" s="91">
        <v>62</v>
      </c>
      <c r="B54" s="102" t="s">
        <v>110</v>
      </c>
      <c r="C54" t="str">
        <f t="shared" si="1"/>
        <v>006200 - KG Sylt-Norddörfer</v>
      </c>
    </row>
    <row r="55" spans="1:3" ht="15" customHeight="1" x14ac:dyDescent="0.3">
      <c r="A55" s="92">
        <v>63</v>
      </c>
      <c r="B55" s="101" t="s">
        <v>111</v>
      </c>
      <c r="C55" t="str">
        <f t="shared" si="1"/>
        <v>006300 - KG Sylt-Westerland</v>
      </c>
    </row>
    <row r="56" spans="1:3" ht="15" customHeight="1" x14ac:dyDescent="0.3">
      <c r="A56" s="92">
        <v>65</v>
      </c>
      <c r="B56" s="101" t="s">
        <v>112</v>
      </c>
      <c r="C56" t="str">
        <f t="shared" si="1"/>
        <v>006500 - KG Tönning-Kating-Kotzenbüll</v>
      </c>
    </row>
    <row r="57" spans="1:3" ht="15" customHeight="1" x14ac:dyDescent="0.3">
      <c r="A57" s="97">
        <v>66</v>
      </c>
      <c r="B57" s="101" t="s">
        <v>113</v>
      </c>
      <c r="C57" t="str">
        <f t="shared" si="1"/>
        <v>006600 - KG Viöl</v>
      </c>
    </row>
    <row r="58" spans="1:3" ht="15.6" x14ac:dyDescent="0.3">
      <c r="A58" s="91">
        <v>68</v>
      </c>
      <c r="B58" s="102" t="s">
        <v>114</v>
      </c>
      <c r="C58" t="str">
        <f t="shared" si="1"/>
        <v>006800 - KG Witzwort-Uelvesbüll</v>
      </c>
    </row>
    <row r="59" spans="1:3" ht="15" customHeight="1" x14ac:dyDescent="0.3">
      <c r="A59" s="91">
        <v>69</v>
      </c>
      <c r="B59" s="102" t="s">
        <v>115</v>
      </c>
      <c r="C59" t="str">
        <f t="shared" si="1"/>
        <v>006900 - KG Eiderstedt-Mitte</v>
      </c>
    </row>
    <row r="60" spans="1:3" ht="15" customHeight="1" x14ac:dyDescent="0.3">
      <c r="A60" s="91">
        <v>70</v>
      </c>
      <c r="B60" s="102" t="s">
        <v>116</v>
      </c>
      <c r="C60" t="str">
        <f t="shared" si="1"/>
        <v>007000 - KG Hattstedt-Olderup</v>
      </c>
    </row>
    <row r="61" spans="1:3" ht="15" customHeight="1" x14ac:dyDescent="0.3">
      <c r="A61" s="91">
        <v>71</v>
      </c>
      <c r="B61" s="102" t="s">
        <v>142</v>
      </c>
      <c r="C61" t="s">
        <v>143</v>
      </c>
    </row>
    <row r="62" spans="1:3" ht="15" customHeight="1" x14ac:dyDescent="0.3">
      <c r="A62" s="91">
        <v>72</v>
      </c>
      <c r="B62" s="102" t="s">
        <v>141</v>
      </c>
      <c r="C62" t="s">
        <v>140</v>
      </c>
    </row>
    <row r="64" spans="1:3" x14ac:dyDescent="0.25">
      <c r="C64" s="104" t="s">
        <v>129</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5</vt:i4>
      </vt:variant>
    </vt:vector>
  </HeadingPairs>
  <TitlesOfParts>
    <vt:vector size="12" baseType="lpstr">
      <vt:lpstr>Deckblatt</vt:lpstr>
      <vt:lpstr>Kassenbuch Seite 1</vt:lpstr>
      <vt:lpstr>Kassenbuch Seite 2</vt:lpstr>
      <vt:lpstr>Kassenbuch Seite 3</vt:lpstr>
      <vt:lpstr>Kassenbuch Seite 4</vt:lpstr>
      <vt:lpstr>Kassenaufnahmeprotokoll</vt:lpstr>
      <vt:lpstr>Daten</vt:lpstr>
      <vt:lpstr>Deckblatt!Druckbereich</vt:lpstr>
      <vt:lpstr>'Kassenbuch Seite 1'!Druckbereich</vt:lpstr>
      <vt:lpstr>'Kassenbuch Seite 2'!Druckbereich</vt:lpstr>
      <vt:lpstr>'Kassenbuch Seite 3'!Druckbereich</vt:lpstr>
      <vt:lpstr>'Kassenbuch Seite 4'!Druckbereich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Janine Hansen</dc:creator>
  <cp:keywords/>
  <dc:description/>
  <cp:lastModifiedBy>Tüchsen-McQuade, Ose</cp:lastModifiedBy>
  <cp:revision/>
  <cp:lastPrinted>2022-07-07T16:15:03Z</cp:lastPrinted>
  <dcterms:created xsi:type="dcterms:W3CDTF">1996-05-14T16:04:02Z</dcterms:created>
  <dcterms:modified xsi:type="dcterms:W3CDTF">2026-03-16T10:14:14Z</dcterms:modified>
  <cp:category/>
  <cp:contentStatus/>
</cp:coreProperties>
</file>