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knf-my.sharepoint.com/personal/carola_nickels_ekjb-nf_de/Documents/Vorgänge_2009_neu/Anträge/Steuerungsteam/2026/"/>
    </mc:Choice>
  </mc:AlternateContent>
  <xr:revisionPtr revIDLastSave="33" documentId="8_{9361A0E4-94F3-480B-AA54-3A4D0849182E}" xr6:coauthVersionLast="47" xr6:coauthVersionMax="47" xr10:uidLastSave="{0520859B-9A71-47FB-95FB-AC1BECC59E2B}"/>
  <bookViews>
    <workbookView xWindow="-120" yWindow="-120" windowWidth="29040" windowHeight="15720" xr2:uid="{28770197-4069-4329-B02F-8104A1581CDE}"/>
  </bookViews>
  <sheets>
    <sheet name="Abrechnung Freizeiten 2026" sheetId="1" r:id="rId1"/>
    <sheet name="Tabelle3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4" i="1"/>
  <c r="C4" i="1"/>
  <c r="B23" i="1"/>
  <c r="B27" i="1"/>
  <c r="C26" i="1" s="1"/>
  <c r="B22" i="1"/>
  <c r="B28" i="1" s="1"/>
  <c r="A23" i="3"/>
  <c r="C17" i="1" s="1"/>
  <c r="A16" i="3"/>
  <c r="A15" i="3"/>
  <c r="A1" i="3"/>
  <c r="B1" i="1"/>
  <c r="B7" i="1"/>
  <c r="B8" i="1"/>
  <c r="A21" i="3" l="1"/>
  <c r="H42" i="1" s="1"/>
  <c r="A17" i="3"/>
  <c r="H41" i="1" s="1"/>
  <c r="A9" i="3"/>
  <c r="A10" i="3" s="1"/>
  <c r="A11" i="3" s="1"/>
  <c r="A2" i="3"/>
  <c r="A3" i="3" s="1"/>
  <c r="A5" i="3" s="1"/>
  <c r="B33" i="1" s="1"/>
  <c r="A8" i="3" l="1"/>
  <c r="A7" i="3"/>
  <c r="A4" i="3" l="1"/>
  <c r="A12" i="3"/>
  <c r="B36" i="1" s="1"/>
  <c r="B37" i="1" s="1"/>
  <c r="C37" i="1" s="1"/>
  <c r="B38" i="1" l="1"/>
</calcChain>
</file>

<file path=xl/sharedStrings.xml><?xml version="1.0" encoding="utf-8"?>
<sst xmlns="http://schemas.openxmlformats.org/spreadsheetml/2006/main" count="58" uniqueCount="57">
  <si>
    <t>E-Mail:</t>
  </si>
  <si>
    <t>Kirchengemeinde:</t>
  </si>
  <si>
    <t>Beginn:</t>
  </si>
  <si>
    <t>Tage:</t>
  </si>
  <si>
    <t>Übernachtungen:</t>
  </si>
  <si>
    <t>Leitung:</t>
  </si>
  <si>
    <t>Telefon:</t>
  </si>
  <si>
    <t>Ort der Durchführung:</t>
  </si>
  <si>
    <t>Anzahl der geförderten Leitenden mögliche Förderung:</t>
  </si>
  <si>
    <t>Ausgaben:</t>
  </si>
  <si>
    <t>Einnahmen:</t>
  </si>
  <si>
    <t>Abrechnungssumme Steuerungsteam:</t>
  </si>
  <si>
    <t>Aus Eigenmitteln zu finanzierender Rest:</t>
  </si>
  <si>
    <t>Summe aller Einnahmen:</t>
  </si>
  <si>
    <t>Kennzeichen wahr Falsch</t>
  </si>
  <si>
    <t>Berechnung der Summe Kreisjugendring</t>
  </si>
  <si>
    <t>Summe Einnahmen</t>
  </si>
  <si>
    <t>Berechnung wenn angekreuzt</t>
  </si>
  <si>
    <t>Differenz Einnamen - Ausgaben</t>
  </si>
  <si>
    <t>Berechnung Summe Steuerungsteam</t>
  </si>
  <si>
    <t>Abgleich Größer 1500</t>
  </si>
  <si>
    <t>Abgleich Größer Antragssumme</t>
  </si>
  <si>
    <t>Abgleich Differenz Einnahmen / Ausgaben</t>
  </si>
  <si>
    <t>Anzahl der geförderten Leitenden:</t>
  </si>
  <si>
    <t>Ich darf im Namen der Kirchengemeinde den Antrag stellen</t>
  </si>
  <si>
    <t>Abgleich angekreutz KGR vorsitz</t>
  </si>
  <si>
    <t>Abgleich angekreuzt darf Antrag stellen</t>
  </si>
  <si>
    <t>Summe Abgleich</t>
  </si>
  <si>
    <t>Abrechnungsdatum:</t>
  </si>
  <si>
    <t xml:space="preserve"> </t>
  </si>
  <si>
    <t>Ich bin KGR-Vorsitzende/ r</t>
  </si>
  <si>
    <t>Anzahl der Teilnehmenden:</t>
  </si>
  <si>
    <t>Anzahl der Leitenden:</t>
  </si>
  <si>
    <t>Summe:</t>
  </si>
  <si>
    <t xml:space="preserve">Anzahl geförderte Teilnehmende und Leitende: </t>
  </si>
  <si>
    <t>Abzurechnen beim Kreisjugendring Nordfriesland e.V.:</t>
  </si>
  <si>
    <t>Teilnahmebeiträge:</t>
  </si>
  <si>
    <t>Sonstige Einnahmen:</t>
  </si>
  <si>
    <t>Ende:</t>
  </si>
  <si>
    <t>Summe angekreuzt Wenn KGR und darf Antrag stellen angekreuzt</t>
  </si>
  <si>
    <t>Summe der angekreuzen Freizeitart</t>
  </si>
  <si>
    <t>Name der abrechnenden Person:</t>
  </si>
  <si>
    <t>Finanzierung Maßname</t>
  </si>
  <si>
    <t>Zuschüsse beim Kreisjugendring Nordfriesland e.V:</t>
  </si>
  <si>
    <t>Bewilligte Summe Steuerungsteam:</t>
  </si>
  <si>
    <t>Bewilligte Summe Kreisjugendring Nordfriesland e.V.:</t>
  </si>
  <si>
    <t>Art der Maßname:</t>
  </si>
  <si>
    <t>Abgleich Diverenz Einnahmen / Ausgaben</t>
  </si>
  <si>
    <t xml:space="preserve">Freizeit </t>
  </si>
  <si>
    <t>Titel der Maßnahme:</t>
  </si>
  <si>
    <t>Nummer der Maßnahme:</t>
  </si>
  <si>
    <t>Haushaltsstelle, falls Veränderung zum Antrag:</t>
  </si>
  <si>
    <t>Konfirmand:innenfreizeit</t>
  </si>
  <si>
    <t>Feriennaherholung, mindestens 5 Stunden /Tag</t>
  </si>
  <si>
    <t>Anzahl Teilnehmende weiblich (ohne Leitende):</t>
  </si>
  <si>
    <t>Anzahl Teilnehmende männlich (ohne Leitende):</t>
  </si>
  <si>
    <t>Anzahl Teilnehmende divers (ohne Leitende):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</si>
</sst>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lt;=9999999]\ ###\-####;\ \(0####\)\ ########"/>
    <numFmt numFmtId="165" formatCode="00000"/>
    <numFmt numFmtId="166" formatCode="#,##0.00\ &quot;€&quot;"/>
  </numFmts>
  <fonts count="9" x14ac:knownFonts="1">
    <font>
      <sz val="10"/>
      <color theme="1"/>
      <name val="Arial"/>
      <family val="2"/>
    </font>
    <font>
      <u/>
      <sz val="10"/>
      <color theme="10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u/>
      <sz val="12"/>
      <color theme="10"/>
      <name val="Arial"/>
      <family val="2"/>
    </font>
    <font>
      <b/>
      <sz val="12"/>
      <color theme="1"/>
      <name val="Arial"/>
      <family val="2"/>
    </font>
    <font>
      <u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166" fontId="2" fillId="0" borderId="0" xfId="0" applyNumberFormat="1" applyFont="1"/>
    <xf numFmtId="0" fontId="2" fillId="2" borderId="0" xfId="0" applyFont="1" applyFill="1"/>
    <xf numFmtId="166" fontId="2" fillId="2" borderId="0" xfId="0" applyNumberFormat="1" applyFont="1" applyFill="1"/>
    <xf numFmtId="0" fontId="3" fillId="0" borderId="0" xfId="0" applyFont="1"/>
    <xf numFmtId="14" fontId="3" fillId="0" borderId="0" xfId="0" applyNumberFormat="1" applyFont="1" applyAlignment="1">
      <alignment horizontal="left"/>
    </xf>
    <xf numFmtId="14" fontId="3" fillId="0" borderId="1" xfId="0" applyNumberFormat="1" applyFont="1" applyBorder="1" applyAlignment="1" applyProtection="1">
      <alignment horizontal="right"/>
      <protection locked="0"/>
    </xf>
    <xf numFmtId="1" fontId="3" fillId="3" borderId="1" xfId="0" applyNumberFormat="1" applyFont="1" applyFill="1" applyBorder="1" applyAlignment="1">
      <alignment horizontal="right"/>
    </xf>
    <xf numFmtId="0" fontId="3" fillId="2" borderId="0" xfId="0" applyFont="1" applyFill="1"/>
    <xf numFmtId="0" fontId="3" fillId="3" borderId="6" xfId="0" applyFont="1" applyFill="1" applyBorder="1" applyAlignment="1">
      <alignment horizontal="right"/>
    </xf>
    <xf numFmtId="0" fontId="3" fillId="0" borderId="6" xfId="0" applyFont="1" applyBorder="1" applyAlignment="1" applyProtection="1">
      <alignment horizontal="left" wrapText="1"/>
      <protection locked="0"/>
    </xf>
    <xf numFmtId="165" fontId="3" fillId="0" borderId="6" xfId="0" applyNumberFormat="1" applyFont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right"/>
      <protection locked="0"/>
    </xf>
    <xf numFmtId="0" fontId="3" fillId="0" borderId="1" xfId="0" applyFont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3" borderId="1" xfId="0" applyFont="1" applyFill="1" applyBorder="1"/>
    <xf numFmtId="0" fontId="3" fillId="0" borderId="2" xfId="0" applyFont="1" applyBorder="1"/>
    <xf numFmtId="166" fontId="3" fillId="0" borderId="0" xfId="0" applyNumberFormat="1" applyFont="1"/>
    <xf numFmtId="0" fontId="8" fillId="0" borderId="0" xfId="0" applyFont="1"/>
    <xf numFmtId="166" fontId="3" fillId="0" borderId="1" xfId="0" applyNumberFormat="1" applyFont="1" applyBorder="1" applyProtection="1">
      <protection locked="0"/>
    </xf>
    <xf numFmtId="0" fontId="3" fillId="0" borderId="0" xfId="0" applyFont="1" applyAlignment="1">
      <alignment horizontal="left"/>
      <extLst>
        <ext xmlns:xfpb="http://schemas.microsoft.com/office/spreadsheetml/2022/featurepropertybag" uri="{C7286773-470A-42A8-94C5-96B5CB345126}">
          <xfpb:xfComplement i="0"/>
        </ext>
      </extLst>
    </xf>
    <xf numFmtId="166" fontId="3" fillId="3" borderId="1" xfId="0" applyNumberFormat="1" applyFont="1" applyFill="1" applyBorder="1"/>
    <xf numFmtId="166" fontId="3" fillId="4" borderId="1" xfId="0" applyNumberFormat="1" applyFont="1" applyFill="1" applyBorder="1"/>
    <xf numFmtId="166" fontId="3" fillId="0" borderId="0" xfId="0" applyNumberFormat="1" applyFont="1" applyAlignment="1">
      <alignment horizontal="left"/>
    </xf>
    <xf numFmtId="166" fontId="3" fillId="5" borderId="1" xfId="0" applyNumberFormat="1" applyFont="1" applyFill="1" applyBorder="1"/>
    <xf numFmtId="0" fontId="4" fillId="0" borderId="0" xfId="0" applyFont="1"/>
    <xf numFmtId="0" fontId="3" fillId="0" borderId="1" xfId="0" applyFont="1" applyBorder="1" applyAlignment="1" applyProtection="1">
      <alignment horizontal="left" vertical="top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66" fontId="2" fillId="6" borderId="0" xfId="0" applyNumberFormat="1" applyFont="1" applyFill="1"/>
    <xf numFmtId="0" fontId="2" fillId="6" borderId="0" xfId="0" applyFont="1" applyFill="1"/>
    <xf numFmtId="0" fontId="0" fillId="6" borderId="0" xfId="0" applyFill="1"/>
    <xf numFmtId="0" fontId="3" fillId="0" borderId="13" xfId="0" applyFont="1" applyBorder="1" applyProtection="1">
      <protection locked="0"/>
    </xf>
    <xf numFmtId="0" fontId="3" fillId="0" borderId="12" xfId="0" applyFont="1" applyBorder="1"/>
    <xf numFmtId="0" fontId="3" fillId="0" borderId="14" xfId="0" applyFont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" xfId="0" applyFont="1" applyBorder="1" applyAlignment="1" applyProtection="1">
      <alignment horizontal="right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 applyProtection="1">
      <alignment horizontal="right" wrapText="1"/>
      <protection locked="0"/>
    </xf>
    <xf numFmtId="0" fontId="3" fillId="0" borderId="0" xfId="0" applyFont="1" applyAlignment="1">
      <alignment horizontal="center"/>
    </xf>
    <xf numFmtId="0" fontId="5" fillId="0" borderId="7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3" fillId="0" borderId="3" xfId="0" applyFont="1" applyBorder="1" applyAlignment="1" applyProtection="1">
      <alignment horizontal="left" wrapText="1"/>
      <protection locked="0"/>
    </xf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 wrapText="1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164" fontId="3" fillId="2" borderId="3" xfId="0" applyNumberFormat="1" applyFont="1" applyFill="1" applyBorder="1" applyAlignment="1" applyProtection="1">
      <alignment horizontal="left"/>
      <protection locked="0"/>
    </xf>
    <xf numFmtId="164" fontId="3" fillId="2" borderId="4" xfId="0" applyNumberFormat="1" applyFont="1" applyFill="1" applyBorder="1" applyAlignment="1" applyProtection="1">
      <alignment horizontal="left"/>
      <protection locked="0"/>
    </xf>
    <xf numFmtId="164" fontId="3" fillId="2" borderId="5" xfId="0" applyNumberFormat="1" applyFont="1" applyFill="1" applyBorder="1" applyAlignment="1" applyProtection="1">
      <alignment horizontal="left"/>
      <protection locked="0"/>
    </xf>
    <xf numFmtId="0" fontId="6" fillId="0" borderId="3" xfId="1" applyFont="1" applyBorder="1" applyAlignment="1" applyProtection="1">
      <alignment horizontal="left" wrapText="1"/>
      <protection locked="0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 applyProtection="1">
      <alignment horizontal="left"/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8" xfId="0" applyFont="1" applyBorder="1" applyAlignment="1">
      <alignment horizontal="left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166" fontId="3" fillId="0" borderId="9" xfId="0" applyNumberFormat="1" applyFont="1" applyBorder="1" applyAlignment="1" applyProtection="1">
      <alignment horizontal="left"/>
      <protection locked="0"/>
    </xf>
    <xf numFmtId="166" fontId="3" fillId="0" borderId="10" xfId="0" applyNumberFormat="1" applyFont="1" applyBorder="1" applyAlignment="1" applyProtection="1">
      <alignment horizontal="left"/>
      <protection locked="0"/>
    </xf>
    <xf numFmtId="166" fontId="3" fillId="0" borderId="11" xfId="0" applyNumberFormat="1" applyFont="1" applyBorder="1" applyAlignment="1" applyProtection="1">
      <alignment horizontal="left"/>
      <protection locked="0"/>
    </xf>
    <xf numFmtId="0" fontId="4" fillId="0" borderId="7" xfId="0" applyFont="1" applyBorder="1" applyAlignment="1">
      <alignment horizontal="left"/>
    </xf>
  </cellXfs>
  <cellStyles count="2">
    <cellStyle name="Link" xfId="1" builtinId="8"/>
    <cellStyle name="Standard" xfId="0" builtinId="0"/>
  </cellStyles>
  <dxfs count="21"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  <border>
        <left/>
        <right/>
        <top/>
        <bottom/>
      </border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0" tint="-0.2499465926084170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0006"/>
      </font>
      <fill>
        <patternFill>
          <bgColor theme="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91B9D-3CF4-4484-9204-1039FBFD541B}">
  <dimension ref="A1:K43"/>
  <sheetViews>
    <sheetView tabSelected="1" view="pageLayout" zoomScale="110" zoomScaleNormal="86" zoomScalePageLayoutView="110" workbookViewId="0">
      <selection activeCell="B15" sqref="B15"/>
    </sheetView>
  </sheetViews>
  <sheetFormatPr baseColWidth="10" defaultColWidth="11.42578125" defaultRowHeight="18" x14ac:dyDescent="0.25"/>
  <cols>
    <col min="1" max="1" width="72" style="1" bestFit="1" customWidth="1"/>
    <col min="2" max="2" width="18.7109375" style="18" customWidth="1"/>
    <col min="3" max="3" width="14.42578125" style="1" bestFit="1" customWidth="1"/>
    <col min="4" max="4" width="9.140625" style="1" bestFit="1" customWidth="1"/>
    <col min="5" max="5" width="18.7109375" style="1" customWidth="1"/>
    <col min="6" max="6" width="13.28515625" style="1" customWidth="1"/>
    <col min="7" max="8" width="15.42578125" style="1" bestFit="1" customWidth="1"/>
    <col min="9" max="9" width="24.7109375" style="1" customWidth="1"/>
    <col min="10" max="16384" width="11.42578125" style="1"/>
  </cols>
  <sheetData>
    <row r="1" spans="1:9" ht="18.75" thickBot="1" x14ac:dyDescent="0.3">
      <c r="A1" s="5" t="s">
        <v>28</v>
      </c>
      <c r="B1" s="6">
        <f ca="1">TODAY()</f>
        <v>46077</v>
      </c>
      <c r="C1" s="5"/>
      <c r="D1" s="5"/>
      <c r="E1" s="5"/>
      <c r="F1" s="5"/>
      <c r="G1" s="5"/>
      <c r="H1" s="5"/>
      <c r="I1" s="5"/>
    </row>
    <row r="2" spans="1:9" ht="18.75" thickBot="1" x14ac:dyDescent="0.3">
      <c r="A2" s="5" t="s">
        <v>1</v>
      </c>
      <c r="B2" s="41"/>
      <c r="C2" s="42"/>
      <c r="D2" s="42"/>
      <c r="E2" s="42"/>
      <c r="F2" s="42"/>
      <c r="G2" s="42"/>
      <c r="H2" s="42"/>
      <c r="I2" s="43"/>
    </row>
    <row r="3" spans="1:9" ht="18.75" thickBot="1" x14ac:dyDescent="0.3">
      <c r="A3" s="5" t="s">
        <v>49</v>
      </c>
      <c r="B3" s="52"/>
      <c r="C3" s="53"/>
      <c r="D3" s="53"/>
      <c r="E3" s="53"/>
      <c r="F3" s="53"/>
      <c r="G3" s="53"/>
      <c r="H3" s="53"/>
      <c r="I3" s="54"/>
    </row>
    <row r="4" spans="1:9" ht="18.75" thickBot="1" x14ac:dyDescent="0.3">
      <c r="A4" s="5" t="s">
        <v>50</v>
      </c>
      <c r="B4" s="37"/>
      <c r="C4" s="51" t="str">
        <f>IF(B4=0,"Bitte geben Sie hier die Nummer der Maßnahme an! Diese finden Sie in Ihrem Zuwendungsbescheid."," ")</f>
        <v>Bitte geben Sie hier die Nummer der Maßnahme an! Diese finden Sie in Ihrem Zuwendungsbescheid.</v>
      </c>
      <c r="D4" s="51"/>
      <c r="E4" s="51"/>
      <c r="F4" s="51"/>
      <c r="G4" s="51"/>
      <c r="H4" s="51"/>
      <c r="I4" s="51"/>
    </row>
    <row r="5" spans="1:9" ht="18.75" thickBot="1" x14ac:dyDescent="0.3">
      <c r="A5" s="5" t="s">
        <v>2</v>
      </c>
      <c r="B5" s="7"/>
      <c r="C5" s="5"/>
      <c r="D5" s="5"/>
      <c r="E5" s="5"/>
      <c r="F5" s="5"/>
      <c r="G5" s="5"/>
      <c r="H5" s="5"/>
      <c r="I5" s="5"/>
    </row>
    <row r="6" spans="1:9" ht="18.75" thickBot="1" x14ac:dyDescent="0.3">
      <c r="A6" s="5" t="s">
        <v>38</v>
      </c>
      <c r="B6" s="7"/>
      <c r="C6" s="5"/>
      <c r="D6" s="5"/>
      <c r="E6" s="5"/>
      <c r="F6" s="5"/>
      <c r="G6" s="5"/>
      <c r="H6" s="5"/>
      <c r="I6" s="5"/>
    </row>
    <row r="7" spans="1:9" ht="18.75" thickBot="1" x14ac:dyDescent="0.3">
      <c r="A7" s="5" t="s">
        <v>3</v>
      </c>
      <c r="B7" s="8">
        <f>B6-B5+1</f>
        <v>1</v>
      </c>
      <c r="C7" s="9"/>
      <c r="D7" s="9"/>
      <c r="E7" s="9"/>
      <c r="F7" s="5"/>
      <c r="G7" s="5"/>
      <c r="H7" s="5"/>
      <c r="I7" s="5"/>
    </row>
    <row r="8" spans="1:9" ht="18.75" thickBot="1" x14ac:dyDescent="0.3">
      <c r="A8" s="5" t="s">
        <v>4</v>
      </c>
      <c r="B8" s="10">
        <f>B6-B5</f>
        <v>0</v>
      </c>
      <c r="C8" s="9"/>
      <c r="D8" s="9"/>
      <c r="E8" s="9"/>
      <c r="F8" s="5"/>
      <c r="G8" s="5"/>
      <c r="H8" s="5"/>
      <c r="I8" s="5"/>
    </row>
    <row r="9" spans="1:9" ht="18.75" thickBot="1" x14ac:dyDescent="0.3">
      <c r="A9" s="5" t="s">
        <v>51</v>
      </c>
      <c r="B9" s="11"/>
      <c r="C9" s="12"/>
      <c r="D9" s="11"/>
      <c r="E9" s="11"/>
      <c r="F9" s="36"/>
      <c r="G9" s="36"/>
      <c r="H9" s="36"/>
      <c r="I9" s="36"/>
    </row>
    <row r="10" spans="1:9" ht="18.75" thickBot="1" x14ac:dyDescent="0.3">
      <c r="A10" s="5" t="s">
        <v>5</v>
      </c>
      <c r="B10" s="44"/>
      <c r="C10" s="45"/>
      <c r="D10" s="45"/>
      <c r="E10" s="45"/>
      <c r="F10" s="45"/>
      <c r="G10" s="45"/>
      <c r="H10" s="45"/>
      <c r="I10" s="46"/>
    </row>
    <row r="11" spans="1:9" ht="18.75" thickBot="1" x14ac:dyDescent="0.3">
      <c r="A11" s="5" t="s">
        <v>6</v>
      </c>
      <c r="B11" s="47"/>
      <c r="C11" s="48"/>
      <c r="D11" s="48"/>
      <c r="E11" s="48"/>
      <c r="F11" s="48"/>
      <c r="G11" s="48"/>
      <c r="H11" s="48"/>
      <c r="I11" s="49"/>
    </row>
    <row r="12" spans="1:9" ht="18.75" thickBot="1" x14ac:dyDescent="0.3">
      <c r="A12" s="5" t="s">
        <v>0</v>
      </c>
      <c r="B12" s="50"/>
      <c r="C12" s="42"/>
      <c r="D12" s="42"/>
      <c r="E12" s="42"/>
      <c r="F12" s="42"/>
      <c r="G12" s="42"/>
      <c r="H12" s="42"/>
      <c r="I12" s="43"/>
    </row>
    <row r="13" spans="1:9" ht="18.75" thickBot="1" x14ac:dyDescent="0.3">
      <c r="A13" s="5" t="s">
        <v>7</v>
      </c>
      <c r="B13" s="44"/>
      <c r="C13" s="45"/>
      <c r="D13" s="45"/>
      <c r="E13" s="45"/>
      <c r="F13" s="45"/>
      <c r="G13" s="45"/>
      <c r="H13" s="45"/>
      <c r="I13" s="46"/>
    </row>
    <row r="14" spans="1:9" ht="18.75" thickBot="1" x14ac:dyDescent="0.3">
      <c r="A14" s="5" t="s">
        <v>44</v>
      </c>
      <c r="B14" s="13"/>
      <c r="C14" s="57" t="str">
        <f>IF(B14=0,"Bitte geben Sie hier die bewilligte Summe Steuerungteam an! Diese finden Sie in Ihrem Zuwendungsbescheid."," ")</f>
        <v>Bitte geben Sie hier die bewilligte Summe Steuerungteam an! Diese finden Sie in Ihrem Zuwendungsbescheid.</v>
      </c>
      <c r="D14" s="57"/>
      <c r="E14" s="57"/>
      <c r="F14" s="57"/>
      <c r="G14" s="57"/>
      <c r="H14" s="57"/>
      <c r="I14" s="57"/>
    </row>
    <row r="15" spans="1:9" ht="18.75" thickBot="1" x14ac:dyDescent="0.3">
      <c r="A15" s="5" t="s">
        <v>45</v>
      </c>
      <c r="B15" s="13"/>
      <c r="C15" s="51" t="str">
        <f>IF(B15=0,"Bitte geben Sie hier die bewilligte Summe Kreisjugendring Nordfriesland e.V. an! Diese finden Sie in Ihrem Zuwendungsbescheid."," ")</f>
        <v>Bitte geben Sie hier die bewilligte Summe Kreisjugendring Nordfriesland e.V. an! Diese finden Sie in Ihrem Zuwendungsbescheid.</v>
      </c>
      <c r="D15" s="51"/>
      <c r="E15" s="51"/>
      <c r="F15" s="51"/>
      <c r="G15" s="51"/>
      <c r="H15" s="51"/>
      <c r="I15" s="51"/>
    </row>
    <row r="16" spans="1:9" ht="18.75" thickBot="1" x14ac:dyDescent="0.3">
      <c r="A16" s="55" t="s">
        <v>46</v>
      </c>
      <c r="B16" s="56"/>
      <c r="C16" s="55"/>
      <c r="D16" s="55"/>
      <c r="E16" s="55"/>
      <c r="F16" s="55"/>
      <c r="G16" s="55"/>
      <c r="H16" s="55"/>
      <c r="I16" s="55"/>
    </row>
    <row r="17" spans="1:9" ht="18.75" thickBot="1" x14ac:dyDescent="0.3">
      <c r="A17" s="5" t="s">
        <v>48</v>
      </c>
      <c r="B17" s="14"/>
      <c r="C17" s="39" t="str">
        <f>IF(Tabelle3!A23&gt;1,"Bitte nur eine Freizeitart wählen!"," ")</f>
        <v xml:space="preserve"> </v>
      </c>
      <c r="D17" s="40"/>
      <c r="E17" s="40"/>
      <c r="F17" s="40"/>
      <c r="G17" s="40"/>
      <c r="H17" s="40"/>
      <c r="I17" s="40"/>
    </row>
    <row r="18" spans="1:9" ht="18.75" thickBot="1" x14ac:dyDescent="0.3">
      <c r="A18" s="5" t="s">
        <v>52</v>
      </c>
      <c r="B18" s="14"/>
      <c r="C18" s="56" t="s">
        <v>29</v>
      </c>
      <c r="D18" s="56"/>
      <c r="E18" s="56"/>
      <c r="F18" s="56"/>
      <c r="G18" s="56"/>
      <c r="H18" s="5"/>
      <c r="I18" s="5"/>
    </row>
    <row r="19" spans="1:9" x14ac:dyDescent="0.25">
      <c r="A19" s="32" t="s">
        <v>53</v>
      </c>
      <c r="B19" s="33"/>
      <c r="C19" s="32"/>
      <c r="D19" s="32"/>
      <c r="E19" s="32"/>
      <c r="F19" s="32"/>
      <c r="G19" s="32"/>
      <c r="H19" s="32"/>
      <c r="I19" s="32"/>
    </row>
    <row r="20" spans="1:9" ht="18.75" thickBot="1" x14ac:dyDescent="0.3">
      <c r="A20" s="5" t="s">
        <v>31</v>
      </c>
      <c r="B20" s="31">
        <v>3</v>
      </c>
      <c r="C20" s="5"/>
      <c r="D20" s="5"/>
      <c r="E20" s="5"/>
      <c r="F20" s="5"/>
      <c r="G20" s="5"/>
      <c r="H20" s="5"/>
      <c r="I20" s="5"/>
    </row>
    <row r="21" spans="1:9" ht="18.75" thickBot="1" x14ac:dyDescent="0.3">
      <c r="A21" s="5" t="s">
        <v>32</v>
      </c>
      <c r="B21" s="15"/>
      <c r="C21" s="5"/>
      <c r="D21" s="5"/>
      <c r="E21" s="5"/>
      <c r="F21" s="5"/>
      <c r="G21" s="5"/>
      <c r="H21" s="5"/>
      <c r="I21" s="5"/>
    </row>
    <row r="22" spans="1:9" ht="18.75" thickBot="1" x14ac:dyDescent="0.3">
      <c r="A22" s="5" t="s">
        <v>8</v>
      </c>
      <c r="B22" s="5">
        <f>ROUNDUP(B20/6,0)</f>
        <v>1</v>
      </c>
      <c r="C22" s="5"/>
      <c r="D22" s="5"/>
      <c r="E22" s="5"/>
      <c r="F22" s="5"/>
      <c r="G22" s="5"/>
      <c r="H22" s="5"/>
      <c r="I22" s="5"/>
    </row>
    <row r="23" spans="1:9" ht="18.75" thickBot="1" x14ac:dyDescent="0.3">
      <c r="A23" s="5" t="s">
        <v>23</v>
      </c>
      <c r="B23" s="16">
        <f>IF(B22&gt;B21,B21,B22)</f>
        <v>0</v>
      </c>
      <c r="C23" s="5"/>
      <c r="D23" s="5"/>
      <c r="E23" s="5"/>
      <c r="F23" s="5"/>
      <c r="G23" s="5"/>
      <c r="H23" s="5"/>
      <c r="I23" s="5"/>
    </row>
    <row r="24" spans="1:9" ht="18.75" thickBot="1" x14ac:dyDescent="0.3">
      <c r="A24" s="5" t="s">
        <v>54</v>
      </c>
      <c r="B24" s="14"/>
      <c r="C24" s="5"/>
      <c r="D24" s="5"/>
      <c r="E24" s="5"/>
      <c r="F24" s="5"/>
      <c r="G24" s="5"/>
      <c r="H24" s="5"/>
      <c r="I24" s="5"/>
    </row>
    <row r="25" spans="1:9" ht="18.75" thickBot="1" x14ac:dyDescent="0.3">
      <c r="A25" s="5" t="s">
        <v>55</v>
      </c>
      <c r="B25" s="14"/>
      <c r="C25" s="5"/>
      <c r="D25" s="5"/>
      <c r="E25" s="5"/>
      <c r="F25" s="5"/>
      <c r="G25" s="5"/>
      <c r="H25" s="5"/>
      <c r="I25" s="5"/>
    </row>
    <row r="26" spans="1:9" ht="18.75" thickBot="1" x14ac:dyDescent="0.3">
      <c r="A26" s="5" t="s">
        <v>56</v>
      </c>
      <c r="B26" s="14"/>
      <c r="C26" s="39" t="str">
        <f>IF(B27=B20," ","Die Summe der Teilnehmenden, m.w.d.muss mit der Anzahl der Teilnehmenden übereinstimmen.")</f>
        <v>Die Summe der Teilnehmenden, m.w.d.muss mit der Anzahl der Teilnehmenden übereinstimmen.</v>
      </c>
      <c r="D26" s="40"/>
      <c r="E26" s="40"/>
      <c r="F26" s="40"/>
      <c r="G26" s="40"/>
      <c r="H26" s="40"/>
      <c r="I26" s="5"/>
    </row>
    <row r="27" spans="1:9" ht="18.75" hidden="1" thickBot="1" x14ac:dyDescent="0.3">
      <c r="A27" s="5" t="s">
        <v>33</v>
      </c>
      <c r="B27" s="16">
        <f>B24+B25+B26</f>
        <v>0</v>
      </c>
      <c r="H27" s="26"/>
      <c r="I27" s="5"/>
    </row>
    <row r="28" spans="1:9" ht="18.75" thickBot="1" x14ac:dyDescent="0.3">
      <c r="A28" s="5" t="s">
        <v>34</v>
      </c>
      <c r="B28" s="16">
        <f>B20+B23</f>
        <v>3</v>
      </c>
      <c r="C28" s="5"/>
      <c r="D28" s="5"/>
      <c r="E28" s="5"/>
      <c r="F28" s="5"/>
      <c r="G28" s="5"/>
      <c r="H28" s="5"/>
      <c r="I28" s="5"/>
    </row>
    <row r="29" spans="1:9" ht="18.75" thickBot="1" x14ac:dyDescent="0.3">
      <c r="A29" s="17" t="s">
        <v>42</v>
      </c>
      <c r="C29" s="17"/>
      <c r="D29" s="17"/>
      <c r="E29" s="17"/>
      <c r="F29" s="17"/>
      <c r="G29" s="17"/>
      <c r="H29" s="17"/>
      <c r="I29" s="17"/>
    </row>
    <row r="30" spans="1:9" ht="18.75" thickBot="1" x14ac:dyDescent="0.3">
      <c r="A30" s="19" t="s">
        <v>9</v>
      </c>
      <c r="B30" s="20"/>
      <c r="C30" s="38"/>
      <c r="D30" s="38"/>
      <c r="E30" s="5"/>
      <c r="F30" s="5"/>
      <c r="G30" s="5"/>
      <c r="H30" s="5"/>
      <c r="I30" s="5"/>
    </row>
    <row r="31" spans="1:9" ht="18.75" thickBot="1" x14ac:dyDescent="0.3">
      <c r="A31" s="19" t="s">
        <v>10</v>
      </c>
      <c r="C31" s="5"/>
      <c r="D31" s="5"/>
      <c r="E31" s="5"/>
      <c r="F31" s="5"/>
      <c r="G31" s="5"/>
      <c r="H31" s="5"/>
      <c r="I31" s="5"/>
    </row>
    <row r="32" spans="1:9" ht="18.75" thickBot="1" x14ac:dyDescent="0.3">
      <c r="A32" s="21" t="s">
        <v>43</v>
      </c>
      <c r="B32" s="27" t="b">
        <v>0</v>
      </c>
      <c r="C32" s="5"/>
      <c r="D32" s="5"/>
      <c r="E32" s="5"/>
      <c r="F32" s="5"/>
      <c r="G32" s="5"/>
      <c r="H32" s="5"/>
      <c r="I32" s="5"/>
    </row>
    <row r="33" spans="1:11" ht="18.75" thickBot="1" x14ac:dyDescent="0.3">
      <c r="A33" s="5" t="s">
        <v>35</v>
      </c>
      <c r="B33" s="22">
        <f>IF(B15=FALSE,B15,Tabelle3!A5)</f>
        <v>0</v>
      </c>
      <c r="C33" s="5"/>
      <c r="D33" s="5"/>
      <c r="E33" s="5"/>
      <c r="F33" s="5"/>
      <c r="G33" s="5"/>
      <c r="H33" s="5"/>
      <c r="I33" s="5"/>
    </row>
    <row r="34" spans="1:11" ht="18.75" thickBot="1" x14ac:dyDescent="0.3">
      <c r="A34" s="5" t="s">
        <v>36</v>
      </c>
      <c r="B34" s="20"/>
      <c r="C34" s="5"/>
      <c r="D34" s="5"/>
      <c r="E34" s="5"/>
      <c r="F34" s="5"/>
      <c r="G34" s="5"/>
      <c r="H34" s="5"/>
      <c r="I34" s="5"/>
    </row>
    <row r="35" spans="1:11" ht="18.75" thickBot="1" x14ac:dyDescent="0.3">
      <c r="A35" s="5" t="s">
        <v>37</v>
      </c>
      <c r="B35" s="20"/>
      <c r="C35" s="5"/>
      <c r="D35" s="5"/>
      <c r="E35" s="5"/>
      <c r="F35" s="5"/>
      <c r="G35" s="5"/>
      <c r="H35" s="5"/>
      <c r="I35" s="5"/>
    </row>
    <row r="36" spans="1:11" ht="18.75" thickBot="1" x14ac:dyDescent="0.3">
      <c r="A36" s="5" t="s">
        <v>11</v>
      </c>
      <c r="B36" s="23">
        <f>Tabelle3!A12</f>
        <v>0</v>
      </c>
      <c r="C36" s="5"/>
      <c r="D36" s="5"/>
      <c r="E36" s="5"/>
      <c r="F36" s="5"/>
      <c r="G36" s="5"/>
      <c r="H36" s="5"/>
      <c r="I36" s="18"/>
    </row>
    <row r="37" spans="1:11" ht="18.75" thickBot="1" x14ac:dyDescent="0.3">
      <c r="A37" s="5" t="s">
        <v>13</v>
      </c>
      <c r="B37" s="23">
        <f>SUM(B33:B36)</f>
        <v>0</v>
      </c>
      <c r="C37" s="39" t="str">
        <f>IF(B37&gt;B30,"Die Summe der Einnahmen ist Größer als die Summe der Ausgaben - Sie werden keine Förderung erhalten!"," ")</f>
        <v xml:space="preserve"> </v>
      </c>
      <c r="D37" s="40"/>
      <c r="E37" s="40"/>
      <c r="F37" s="40"/>
      <c r="G37" s="40"/>
      <c r="H37" s="40"/>
      <c r="I37" s="24"/>
    </row>
    <row r="38" spans="1:11" ht="18.75" thickBot="1" x14ac:dyDescent="0.3">
      <c r="A38" s="5" t="s">
        <v>12</v>
      </c>
      <c r="B38" s="25">
        <f>B30-B37</f>
        <v>0</v>
      </c>
      <c r="C38" s="5"/>
      <c r="D38" s="5"/>
      <c r="E38" s="5"/>
      <c r="F38" s="5"/>
      <c r="G38" s="5"/>
      <c r="H38" s="5"/>
      <c r="I38" s="5"/>
    </row>
    <row r="39" spans="1:11" ht="18.75" thickBot="1" x14ac:dyDescent="0.3">
      <c r="A39" s="5"/>
      <c r="B39" s="5"/>
      <c r="C39" s="5"/>
    </row>
    <row r="40" spans="1:11" ht="18.75" thickBot="1" x14ac:dyDescent="0.3">
      <c r="A40" s="5" t="s">
        <v>41</v>
      </c>
      <c r="B40" s="58"/>
      <c r="C40" s="59"/>
      <c r="D40" s="59"/>
      <c r="E40" s="59"/>
      <c r="F40" s="59"/>
      <c r="G40" s="60"/>
    </row>
    <row r="41" spans="1:11" ht="18.75" thickBot="1" x14ac:dyDescent="0.3">
      <c r="A41" s="5"/>
      <c r="B41" s="34" t="b">
        <v>0</v>
      </c>
      <c r="C41" s="61" t="s">
        <v>30</v>
      </c>
      <c r="D41" s="62"/>
      <c r="E41" s="62"/>
      <c r="F41" s="62"/>
      <c r="G41" s="63"/>
      <c r="H41" s="64" t="str">
        <f>IF(Tabelle3!A17=0,"Bitte Zutreffendes ankreuzen!"," ")</f>
        <v>Bitte Zutreffendes ankreuzen!</v>
      </c>
      <c r="I41" s="51"/>
      <c r="J41" s="26"/>
      <c r="K41" s="26"/>
    </row>
    <row r="42" spans="1:11" ht="18.75" thickBot="1" x14ac:dyDescent="0.3">
      <c r="A42" s="5"/>
      <c r="B42" s="35" t="b">
        <v>0</v>
      </c>
      <c r="C42" s="61" t="s">
        <v>24</v>
      </c>
      <c r="D42" s="62"/>
      <c r="E42" s="62"/>
      <c r="F42" s="62"/>
      <c r="G42" s="63"/>
      <c r="H42" s="64" t="str">
        <f>IF(Tabelle3!A21=2,"Bitte nur eine Option auswählen!"," ")</f>
        <v xml:space="preserve"> </v>
      </c>
      <c r="I42" s="51"/>
      <c r="J42" s="26"/>
      <c r="K42" s="26"/>
    </row>
    <row r="43" spans="1:11" x14ac:dyDescent="0.25">
      <c r="A43" s="5"/>
    </row>
  </sheetData>
  <sheetProtection algorithmName="SHA-512" hashValue="J2TQ2QBZDGpePxlp1ytC3qxRxWQgq3VFPTJD2PqA0Uj/rSxRR6nTDhByUPH1AQoZli0awF7TQuHHs9nzVi5nxQ==" saltValue="mm3R9spmg8XQlbl89C6vFw==" spinCount="100000" sheet="1" selectLockedCells="1"/>
  <mergeCells count="20">
    <mergeCell ref="C37:H37"/>
    <mergeCell ref="B40:G40"/>
    <mergeCell ref="C42:G42"/>
    <mergeCell ref="H42:I42"/>
    <mergeCell ref="H41:I41"/>
    <mergeCell ref="C41:G41"/>
    <mergeCell ref="C30:D30"/>
    <mergeCell ref="C26:H26"/>
    <mergeCell ref="B2:I2"/>
    <mergeCell ref="B10:I10"/>
    <mergeCell ref="B11:I11"/>
    <mergeCell ref="B12:I12"/>
    <mergeCell ref="B13:I13"/>
    <mergeCell ref="C4:I4"/>
    <mergeCell ref="B3:I3"/>
    <mergeCell ref="A16:I16"/>
    <mergeCell ref="C14:I14"/>
    <mergeCell ref="C15:I15"/>
    <mergeCell ref="C18:G18"/>
    <mergeCell ref="C17:I17"/>
  </mergeCells>
  <conditionalFormatting sqref="B4">
    <cfRule type="cellIs" dxfId="20" priority="18" operator="between">
      <formula>0</formula>
      <formula>0</formula>
    </cfRule>
    <cfRule type="cellIs" dxfId="19" priority="28" stopIfTrue="1" operator="between">
      <formula>0</formula>
      <formula>0</formula>
    </cfRule>
    <cfRule type="cellIs" dxfId="18" priority="29" stopIfTrue="1" operator="lessThan">
      <formula>0</formula>
    </cfRule>
    <cfRule type="cellIs" dxfId="17" priority="30" stopIfTrue="1" operator="equal">
      <formula>""" """</formula>
    </cfRule>
    <cfRule type="cellIs" dxfId="16" priority="31" stopIfTrue="1" operator="lessThan">
      <formula>0</formula>
    </cfRule>
  </conditionalFormatting>
  <conditionalFormatting sqref="B14:B15">
    <cfRule type="cellIs" dxfId="15" priority="22" operator="between">
      <formula>0</formula>
      <formula>0</formula>
    </cfRule>
  </conditionalFormatting>
  <conditionalFormatting sqref="B15">
    <cfRule type="cellIs" dxfId="14" priority="23" stopIfTrue="1" operator="lessThan">
      <formula>0</formula>
    </cfRule>
  </conditionalFormatting>
  <conditionalFormatting sqref="B37">
    <cfRule type="cellIs" dxfId="13" priority="7" operator="greaterThan">
      <formula>$B$30</formula>
    </cfRule>
  </conditionalFormatting>
  <conditionalFormatting sqref="C4">
    <cfRule type="cellIs" dxfId="12" priority="27" operator="equal">
      <formula>"Bitte geben Sie hier die Nummer der Maßnahme an! Diese finden Sie in Ihrem Zuwendungsbescheid."</formula>
    </cfRule>
  </conditionalFormatting>
  <conditionalFormatting sqref="C14">
    <cfRule type="cellIs" dxfId="11" priority="15" operator="equal">
      <formula>"Bitte geben Sie hier die bewilligte Summe Steuerungteam an! Diese finden Sie in Ihrem Zuwendungsbescheid."</formula>
    </cfRule>
  </conditionalFormatting>
  <conditionalFormatting sqref="C15">
    <cfRule type="cellIs" dxfId="10" priority="19" operator="equal">
      <formula>"Bitte geben Sie hier die bewilligte Summe Kreisjugendring Nordfriesland e.V. an! Diese finden Sie in Ihrem Zuwendungsbescheid."</formula>
    </cfRule>
  </conditionalFormatting>
  <conditionalFormatting sqref="C18">
    <cfRule type="cellIs" dxfId="9" priority="17" operator="equal">
      <formula>"Es darf nur eine Freizeitart angegeben werden."</formula>
    </cfRule>
  </conditionalFormatting>
  <conditionalFormatting sqref="C26">
    <cfRule type="cellIs" dxfId="8" priority="1" operator="equal">
      <formula>"Die Summe der Teilnehmenden, m.w.d.muss mit der Anzahl der Teilnehmenden übereinstimmen."</formula>
    </cfRule>
    <cfRule type="cellIs" dxfId="7" priority="2" operator="equal">
      <formula>"Dieser Wert muss mit der Anzahl der Teilnehmenden übereinstimmen."</formula>
    </cfRule>
    <cfRule type="cellIs" dxfId="6" priority="4" operator="equal">
      <formula>"Dieser Wert muss mit der Anzahl der Teilnehmenden übereinstimmen"</formula>
    </cfRule>
  </conditionalFormatting>
  <conditionalFormatting sqref="C18:G18">
    <cfRule type="cellIs" dxfId="5" priority="3" operator="equal">
      <formula>"Dieser Wert muss mit der Anzahl der Teilnehmenden übereinstimmen."</formula>
    </cfRule>
  </conditionalFormatting>
  <conditionalFormatting sqref="C37:H37">
    <cfRule type="cellIs" dxfId="4" priority="6" operator="equal">
      <formula>"Die Summe der Einnahmen ist Größer als die Summe der Ausgaben - Sie werden keine Förderung erhalten!"</formula>
    </cfRule>
  </conditionalFormatting>
  <conditionalFormatting sqref="C17:I17">
    <cfRule type="cellIs" dxfId="3" priority="9" operator="equal">
      <formula>"Bitte nur eine Freizeitart wählen!"</formula>
    </cfRule>
  </conditionalFormatting>
  <conditionalFormatting sqref="H27">
    <cfRule type="cellIs" dxfId="2" priority="5" operator="equal">
      <formula>"Dieser Wert muss mit der Anzahl der Teilnehmenden übereinstimmen"</formula>
    </cfRule>
  </conditionalFormatting>
  <conditionalFormatting sqref="H41 J41:K41">
    <cfRule type="cellIs" dxfId="1" priority="11" operator="equal">
      <formula>"Bitte Zutreffendes ankreuzen!"</formula>
    </cfRule>
  </conditionalFormatting>
  <conditionalFormatting sqref="H42 J42:K42">
    <cfRule type="cellIs" dxfId="0" priority="10" operator="equal">
      <formula>"Bitte nur eine Option auswählen!"</formula>
    </cfRule>
  </conditionalFormatting>
  <dataValidations disablePrompts="1" xWindow="915" yWindow="764" count="18">
    <dataValidation type="date" allowBlank="1" showInputMessage="1" showErrorMessage="1" errorTitle="Datumsformat" error="Bitte geben sei das Datum in folgendem Format an:_x000a_TT.MM.JJJJ" sqref="B5" xr:uid="{2435534B-1F69-48FF-B17F-47E95D0A4C29}">
      <formula1>45658</formula1>
      <formula2>B6</formula2>
    </dataValidation>
    <dataValidation type="date" allowBlank="1" showInputMessage="1" showErrorMessage="1" errorTitle="Datumsformat" error="Bitte geben sie das Datum in folgendem Format ein:_x000a_TT.MM.JJJJ_x000a_Das Enddatum darf vor dem Beginndatum liegen." sqref="B6" xr:uid="{B25063CA-6758-4FCD-9309-C09AE423076A}">
      <formula1>B5</formula1>
      <formula2>53327</formula2>
    </dataValidation>
    <dataValidation type="whole" allowBlank="1" showInputMessage="1" showErrorMessage="1" errorTitle="Falsches Format" error="Zahlen&gt;1 und Buchstaben sind ungültig" promptTitle="Freizeit" prompt="Für Zutreffendes bitte &quot;1&quot; eintragen." sqref="B17" xr:uid="{89C29724-7A42-4BDA-9E6D-71631226EE9C}">
      <formula1>1</formula1>
      <formula2>1</formula2>
    </dataValidation>
    <dataValidation type="whole" allowBlank="1" showInputMessage="1" showErrorMessage="1" errorTitle="Formatfehler" error="Zahlen&gt;1 und Buchstaben sind ungültig" promptTitle="Konfirmandenfreizeit" prompt="Für Zutreffendes bitte &quot;1&quot; eintragen." sqref="B19" xr:uid="{362320C4-1B8C-41D5-BE7F-15A8D0ABFEC1}">
      <formula1>1</formula1>
      <formula2>1</formula2>
    </dataValidation>
    <dataValidation type="whole" allowBlank="1" showInputMessage="1" showErrorMessage="1" errorTitle="Format" error="Zahlen&gt;1 und Buchstaben sind ungültig" promptTitle="Konfirmad:innenfreizeit" prompt="Für Zutreffendes bitte &quot;1&quot; eintragen." sqref="B18" xr:uid="{23E197E8-6D73-4062-A3F1-5AD2C5B5880A}">
      <formula1>1</formula1>
      <formula2>1</formula2>
    </dataValidation>
    <dataValidation type="whole" allowBlank="1" showInputMessage="1" showErrorMessage="1" errorTitle="Formatfehler" error="Dies Nummer ist eine zweistllige Zahl" promptTitle="Mandant" prompt="Bitte geben Sie hier die Mandantennummer ihrer Kirchengemeinde an." sqref="B9" xr:uid="{563C6714-EEA9-408C-B8CD-EB2AC0D7772F}">
      <formula1>1</formula1>
      <formula2>99</formula2>
    </dataValidation>
    <dataValidation type="whole" allowBlank="1" showInputMessage="1" showErrorMessage="1" errorTitle="Formatfehler" error="Die Kostenstelle besteht aus 6 Ziffern." promptTitle="Kostenstelle" prompt="Bitte geben Sie hier die sechsstellige Kostenstelle an." sqref="C9" xr:uid="{F6326EBB-B304-40F6-A7F9-6AEE4550A1AD}">
      <formula1>1</formula1>
      <formula2>999999</formula2>
    </dataValidation>
    <dataValidation type="whole" allowBlank="1" showInputMessage="1" showErrorMessage="1" errorTitle="Formatfehler" error="Das Sachkonto besteht aus 5 Ziffern" promptTitle="Sachkonto" prompt="Bitte geben Sie hier das Sachkonto an, auf welchem die Einnahme der Fördergelder verbucht werden soll." sqref="D9" xr:uid="{FDAFD79A-8364-48DA-A9D9-089077D2832B}">
      <formula1>1</formula1>
      <formula2>99999</formula2>
    </dataValidation>
    <dataValidation allowBlank="1" showInputMessage="1" showErrorMessage="1" promptTitle="Unterkonto für die Freizeit" prompt="Bitte geben Sie hier ggf. das Unterkonto für die Freizeit an." sqref="E9" xr:uid="{6C02D5E3-CE08-4091-AD4B-42245A626872}"/>
    <dataValidation type="whole" allowBlank="1" showInputMessage="1" showErrorMessage="1" sqref="B4" xr:uid="{901518C9-1588-4F86-8F1C-0C5E83C8E8BF}">
      <formula1>1</formula1>
      <formula2>199</formula2>
    </dataValidation>
    <dataValidation type="decimal" allowBlank="1" showInputMessage="1" showErrorMessage="1" errorTitle="bewilligte Summe Steuerungsteam" error="Die Summe darf 1500,00€ nicht überschreiten. Bitte prüfen Sie die Summe mit den Angaben auf Ihrem Zuwendungsbescheid._x000a_" sqref="B14" xr:uid="{52C3F324-3665-4EC2-8019-145B5F218189}">
      <formula1>1</formula1>
      <formula2>1500</formula2>
    </dataValidation>
    <dataValidation allowBlank="1" showInputMessage="1" showErrorMessage="1" promptTitle="Abrechnung  Mittel KJR NF e.V." prompt="Maßnahmen im Rahmen der Konfirmand:innenarbeit werden vom Kreisjugendring Nordfriesland e.V, nicht gefördert._x000a_Die Bezuschussung gilt für Kinder und Jugendliche mit Wohnsitz im Kreis Nordfriesland im Alter von 6-27Jahren._x000a_" sqref="B32" xr:uid="{56944B28-2371-4C94-BBEC-7342CAE570B7}"/>
    <dataValidation allowBlank="1" showInputMessage="1" showErrorMessage="1" promptTitle="Sonstige Einnahmen" prompt="z.B. Spenden, Kollekte, Stiftungen" sqref="B35" xr:uid="{D24EA6A9-6F01-40C2-9142-3D58423ACE16}"/>
    <dataValidation type="textLength" allowBlank="1" showInputMessage="1" showErrorMessage="1" sqref="B10 B2 B13" xr:uid="{7CDEBAA2-43E5-4A65-B8E4-E09B952E0064}">
      <formula1>B2</formula1>
      <formula2>I2</formula2>
    </dataValidation>
    <dataValidation type="textLength" allowBlank="1" showInputMessage="1" showErrorMessage="1" sqref="C10:I10 C2:I2 C13:I13" xr:uid="{CFE82A45-0956-4F3C-A1CC-1F4536D94717}">
      <formula1>C2</formula1>
      <formula2>#REF!</formula2>
    </dataValidation>
    <dataValidation allowBlank="1" showInputMessage="1" showErrorMessage="1" promptTitle="Abrechnungssumme Steuerungsteam" prompt="max.1500€, Freizeit: 5€ * Tag * (Teilnehmende + bezuschusste Leitende),_x000a_max. Differenz Einnahmen / Ausgaben" sqref="B36" xr:uid="{2E2FB800-A26D-4924-8939-EEBBBE498C2D}"/>
    <dataValidation type="whole" operator="notEqual" allowBlank="1" showInputMessage="1" showErrorMessage="1" errorTitle="Anzahl der Teilnehmenden" error="Bitte prüfen sie die Angabe. Die Summe der Teilnehmenden in der geschlechtsangabe muss mit der Anzahl der Teilnehmenden zwischen 6 und 26 Jahren übereinstimmen." promptTitle="Prüfung Teilnehmende" sqref="B27" xr:uid="{06554A0C-34F1-4749-AE12-D1748FE92D61}">
      <formula1>B21</formula1>
    </dataValidation>
    <dataValidation allowBlank="1" showInputMessage="1" showErrorMessage="1" promptTitle="Anzahl der Teilnehmenden" prompt="Bitte geben Sie hier die Anzahl der Teilnehmenden zwischen 6 und 27 Jahren aus Nordfriesland ein. " sqref="B20" xr:uid="{CF37DF26-97CA-468E-9C54-4EE0828F321D}"/>
  </dataValidations>
  <pageMargins left="0.23622047244094491" right="0.23622047244094491" top="0.59055118110236227" bottom="0.19685039370078741" header="0.31496062992125984" footer="0.31496062992125984"/>
  <pageSetup paperSize="8" orientation="landscape" r:id="rId1"/>
  <headerFooter>
    <oddHeader>&amp;L&amp;"Nordelbica Regular,Fett"Abrechnung  Bezuschussung einer Maßnahme im Rahmen der Ev. Kinder-, Jugend- und Konfirmand:innenarbeit&amp;R&amp;"Nordelbica Regular,Fett"Ev. Kinder- und Jugendbüro Nordfriesland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11187-721F-464A-860C-5516AFD60CA9}">
  <dimension ref="A1:C23"/>
  <sheetViews>
    <sheetView workbookViewId="0">
      <selection activeCell="A12" sqref="A12"/>
    </sheetView>
  </sheetViews>
  <sheetFormatPr baseColWidth="10" defaultRowHeight="12.75" x14ac:dyDescent="0.2"/>
  <cols>
    <col min="1" max="1" width="14.42578125" bestFit="1" customWidth="1"/>
    <col min="2" max="2" width="53.28515625" bestFit="1" customWidth="1"/>
  </cols>
  <sheetData>
    <row r="1" spans="1:3" ht="18" x14ac:dyDescent="0.25">
      <c r="A1" s="3">
        <f>IF('Abrechnung Freizeiten 2026'!B32=TRUE,1,0)</f>
        <v>0</v>
      </c>
      <c r="B1" s="1" t="s">
        <v>14</v>
      </c>
      <c r="C1" s="1"/>
    </row>
    <row r="2" spans="1:3" ht="18" x14ac:dyDescent="0.25">
      <c r="A2" s="4">
        <f>'Abrechnung Freizeiten 2026'!B7*'Abrechnung Freizeiten 2026'!B28*4</f>
        <v>12</v>
      </c>
      <c r="B2" s="1" t="s">
        <v>15</v>
      </c>
      <c r="C2" s="1"/>
    </row>
    <row r="3" spans="1:3" ht="18" x14ac:dyDescent="0.25">
      <c r="A3" s="2">
        <f>IF(A2&gt;'Abrechnung Freizeiten 2026'!B15,'Abrechnung Freizeiten 2026'!B15,A2)</f>
        <v>0</v>
      </c>
      <c r="B3" s="1" t="s">
        <v>21</v>
      </c>
      <c r="C3" s="1"/>
    </row>
    <row r="4" spans="1:3" ht="18" x14ac:dyDescent="0.25">
      <c r="A4" s="2">
        <f>IF(A8&lt;0,"0",A3)</f>
        <v>0</v>
      </c>
      <c r="B4" s="1" t="s">
        <v>47</v>
      </c>
      <c r="C4" s="1"/>
    </row>
    <row r="5" spans="1:3" s="30" customFormat="1" ht="18" x14ac:dyDescent="0.25">
      <c r="A5" s="28">
        <f>A1*A3</f>
        <v>0</v>
      </c>
      <c r="B5" s="29" t="s">
        <v>17</v>
      </c>
      <c r="C5" s="29"/>
    </row>
    <row r="6" spans="1:3" ht="18" x14ac:dyDescent="0.25">
      <c r="A6" s="4"/>
      <c r="B6" s="1"/>
      <c r="C6" s="1"/>
    </row>
    <row r="7" spans="1:3" ht="18" x14ac:dyDescent="0.25">
      <c r="A7" s="2">
        <f>'Abrechnung Freizeiten 2026'!B34+'Abrechnung Freizeiten 2026'!B35+'Abrechnung Freizeiten 2026'!B33</f>
        <v>0</v>
      </c>
      <c r="B7" s="1" t="s">
        <v>16</v>
      </c>
      <c r="C7" s="1"/>
    </row>
    <row r="8" spans="1:3" ht="18" x14ac:dyDescent="0.25">
      <c r="A8" s="2">
        <f>'Abrechnung Freizeiten 2026'!B30-'Abrechnung Freizeiten 2026'!B34-'Abrechnung Freizeiten 2026'!B33-'Abrechnung Freizeiten 2026'!B35</f>
        <v>0</v>
      </c>
      <c r="B8" s="1" t="s">
        <v>18</v>
      </c>
      <c r="C8" s="1"/>
    </row>
    <row r="9" spans="1:3" ht="18" x14ac:dyDescent="0.25">
      <c r="A9" s="2">
        <f>'Abrechnung Freizeiten 2026'!B7*'Abrechnung Freizeiten 2026'!B28*5</f>
        <v>15</v>
      </c>
      <c r="B9" s="1" t="s">
        <v>19</v>
      </c>
      <c r="C9" s="1"/>
    </row>
    <row r="10" spans="1:3" ht="18" x14ac:dyDescent="0.25">
      <c r="A10" s="2">
        <f>IF(A9&gt;1500,1500,A9)</f>
        <v>15</v>
      </c>
      <c r="B10" s="1" t="s">
        <v>20</v>
      </c>
      <c r="C10" s="1"/>
    </row>
    <row r="11" spans="1:3" ht="18" x14ac:dyDescent="0.25">
      <c r="A11" s="2">
        <f>IF(A10&gt;'Abrechnung Freizeiten 2026'!B14,'Abrechnung Freizeiten 2026'!B14,A10)</f>
        <v>0</v>
      </c>
      <c r="B11" s="1" t="s">
        <v>21</v>
      </c>
      <c r="C11" s="1"/>
    </row>
    <row r="12" spans="1:3" ht="18" x14ac:dyDescent="0.25">
      <c r="A12" s="2">
        <f>IF(A8&lt;=0,0,A11)</f>
        <v>0</v>
      </c>
      <c r="B12" s="1" t="s">
        <v>22</v>
      </c>
      <c r="C12" s="1"/>
    </row>
    <row r="15" spans="1:3" ht="18" x14ac:dyDescent="0.25">
      <c r="A15" s="1">
        <f>IF('Abrechnung Freizeiten 2026'!B41=TRUE,1,0)</f>
        <v>0</v>
      </c>
      <c r="B15" s="1" t="s">
        <v>25</v>
      </c>
    </row>
    <row r="16" spans="1:3" ht="18" x14ac:dyDescent="0.25">
      <c r="A16" s="1">
        <f>IF('Abrechnung Freizeiten 2026'!B42=TRUE,1,0)</f>
        <v>0</v>
      </c>
      <c r="B16" s="1" t="s">
        <v>26</v>
      </c>
    </row>
    <row r="17" spans="1:2" ht="18" x14ac:dyDescent="0.25">
      <c r="A17" s="1">
        <f>SUM(A15:A16)</f>
        <v>0</v>
      </c>
      <c r="B17" s="1" t="s">
        <v>27</v>
      </c>
    </row>
    <row r="21" spans="1:2" x14ac:dyDescent="0.2">
      <c r="A21">
        <f>A15+A16</f>
        <v>0</v>
      </c>
      <c r="B21" t="s">
        <v>39</v>
      </c>
    </row>
    <row r="23" spans="1:2" ht="18" x14ac:dyDescent="0.25">
      <c r="A23" s="1">
        <f>SUM('Abrechnung Freizeiten 2026'!B17:B19)</f>
        <v>0</v>
      </c>
      <c r="B23" t="s">
        <v>40</v>
      </c>
    </row>
  </sheetData>
  <sheetProtection algorithmName="SHA-512" hashValue="0lMNF0H4NEEaimfKlmDC0b3Y4Y9oHCFXz7tRDPF7MQeIrnJs09k6TSVurAgdc/LPp/X6+crocOGfbBNXycXyZw==" saltValue="qnuz3oDq8JvwR5NXh7f0oQ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Abrechnung Freizeiten 2026</vt:lpstr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Nickels, Carola - EKJB</dc:creator>
  <cp:lastModifiedBy>Nickels, Carola - EKJB</cp:lastModifiedBy>
  <cp:lastPrinted>2026-01-23T11:36:36Z</cp:lastPrinted>
  <dcterms:created xsi:type="dcterms:W3CDTF">2024-06-07T09:45:52Z</dcterms:created>
  <dcterms:modified xsi:type="dcterms:W3CDTF">2026-02-24T10:16:09Z</dcterms:modified>
</cp:coreProperties>
</file>